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9375" windowHeight="4980" firstSheet="1" activeTab="7"/>
  </bookViews>
  <sheets>
    <sheet name="statistika" sheetId="8" r:id="rId1"/>
    <sheet name="zdrojová data" sheetId="9" r:id="rId2"/>
    <sheet name="Trida1" sheetId="1" r:id="rId3"/>
    <sheet name="Trida2" sheetId="2" r:id="rId4"/>
    <sheet name="Trida3" sheetId="3" r:id="rId5"/>
    <sheet name="Trida4" sheetId="4" r:id="rId6"/>
    <sheet name="Trida5" sheetId="5" r:id="rId7"/>
    <sheet name="Trida6" sheetId="6" r:id="rId8"/>
    <sheet name="Škola" sheetId="7" r:id="rId9"/>
  </sheets>
  <calcPr calcId="125725"/>
</workbook>
</file>

<file path=xl/calcChain.xml><?xml version="1.0" encoding="utf-8"?>
<calcChain xmlns="http://schemas.openxmlformats.org/spreadsheetml/2006/main">
  <c r="C15" i="7"/>
  <c r="C13"/>
  <c r="I13" i="3"/>
  <c r="C9" i="7"/>
  <c r="C7"/>
  <c r="C11"/>
  <c r="I4" i="2"/>
  <c r="I5"/>
  <c r="I6"/>
  <c r="I7"/>
  <c r="I8"/>
  <c r="I9"/>
  <c r="I10"/>
  <c r="I4" i="3"/>
  <c r="I5"/>
  <c r="I6"/>
  <c r="I7"/>
  <c r="I8"/>
  <c r="I9"/>
  <c r="I10"/>
  <c r="I11"/>
  <c r="I12"/>
  <c r="I4" i="4"/>
  <c r="I5"/>
  <c r="I6"/>
  <c r="I7"/>
  <c r="I8"/>
  <c r="I9"/>
  <c r="I10"/>
  <c r="I11"/>
  <c r="I12"/>
  <c r="I4" i="5"/>
  <c r="I5"/>
  <c r="I6"/>
  <c r="I7"/>
  <c r="I8"/>
  <c r="I9"/>
  <c r="I10"/>
  <c r="I4" i="6"/>
  <c r="I5"/>
  <c r="I6"/>
  <c r="I7"/>
  <c r="I8"/>
  <c r="I9"/>
  <c r="I10"/>
  <c r="I11"/>
  <c r="I12"/>
  <c r="I4" i="1"/>
  <c r="I5"/>
  <c r="I6"/>
  <c r="I7"/>
  <c r="I8"/>
  <c r="I9"/>
  <c r="I10"/>
  <c r="I11"/>
  <c r="I12"/>
  <c r="I3" i="2"/>
  <c r="I3" i="3"/>
  <c r="I3" i="4"/>
  <c r="I3" i="5"/>
  <c r="I3" i="6"/>
  <c r="I3" i="1"/>
  <c r="B16" i="2"/>
  <c r="B16" i="3"/>
  <c r="B16" i="4"/>
  <c r="B16" i="5"/>
  <c r="B16" i="6"/>
  <c r="B16" i="1"/>
  <c r="D5" i="8"/>
  <c r="D4"/>
  <c r="I4" i="7"/>
  <c r="H4"/>
  <c r="B4"/>
  <c r="C4"/>
  <c r="D4"/>
  <c r="E4"/>
  <c r="F4"/>
  <c r="G4"/>
  <c r="A4"/>
  <c r="K18" i="2"/>
  <c r="K18" i="3"/>
  <c r="K18" i="4"/>
  <c r="K18" i="5"/>
  <c r="K18" i="6"/>
  <c r="K18" i="1"/>
  <c r="J18" i="2"/>
  <c r="J18" i="3"/>
  <c r="J18" i="4"/>
  <c r="J18" i="5"/>
  <c r="J18" i="6"/>
  <c r="J18" i="1"/>
  <c r="K17" i="2"/>
  <c r="K17" i="3"/>
  <c r="K17" i="4"/>
  <c r="K17" i="5"/>
  <c r="K17" i="6"/>
  <c r="K17" i="1"/>
  <c r="J17" i="2"/>
  <c r="J17" i="3"/>
  <c r="J17" i="4"/>
  <c r="J17" i="5"/>
  <c r="J17" i="6"/>
  <c r="J17" i="1"/>
  <c r="C16" i="2"/>
  <c r="D16"/>
  <c r="E16"/>
  <c r="F16"/>
  <c r="G16"/>
  <c r="H16"/>
  <c r="C16" i="3"/>
  <c r="D16"/>
  <c r="E16"/>
  <c r="F16"/>
  <c r="G16"/>
  <c r="H16"/>
  <c r="C16" i="4"/>
  <c r="D16"/>
  <c r="E16"/>
  <c r="F16"/>
  <c r="G16"/>
  <c r="H16"/>
  <c r="C16" i="5"/>
  <c r="D16"/>
  <c r="E16"/>
  <c r="F16"/>
  <c r="G16"/>
  <c r="H16"/>
  <c r="C16" i="6"/>
  <c r="D16"/>
  <c r="E16"/>
  <c r="F16"/>
  <c r="G16"/>
  <c r="H16"/>
  <c r="C16" i="1"/>
  <c r="D16"/>
  <c r="E16"/>
  <c r="F16"/>
  <c r="G16"/>
  <c r="H16"/>
</calcChain>
</file>

<file path=xl/sharedStrings.xml><?xml version="1.0" encoding="utf-8"?>
<sst xmlns="http://schemas.openxmlformats.org/spreadsheetml/2006/main" count="199" uniqueCount="114">
  <si>
    <t>Jméno a příjmení</t>
  </si>
  <si>
    <t>známky</t>
  </si>
  <si>
    <t>Absence</t>
  </si>
  <si>
    <t>ČJ</t>
  </si>
  <si>
    <t>M</t>
  </si>
  <si>
    <t>A</t>
  </si>
  <si>
    <t>D</t>
  </si>
  <si>
    <t>Z</t>
  </si>
  <si>
    <t>Tv</t>
  </si>
  <si>
    <t>B</t>
  </si>
  <si>
    <t>omluvená</t>
  </si>
  <si>
    <t>neomluvená</t>
  </si>
  <si>
    <t>Lucka Vlašánková</t>
  </si>
  <si>
    <t>Pavel Beránek</t>
  </si>
  <si>
    <t>Ivan Svárovský</t>
  </si>
  <si>
    <t>Kamila Bartáková</t>
  </si>
  <si>
    <t>Tomáš Baier</t>
  </si>
  <si>
    <t>Alena Janíčková</t>
  </si>
  <si>
    <t>Petra Junková</t>
  </si>
  <si>
    <t>Filip Konečný</t>
  </si>
  <si>
    <t>Simona Pokorová</t>
  </si>
  <si>
    <t>Petra Janků</t>
  </si>
  <si>
    <t>Známky</t>
  </si>
  <si>
    <t>AJ</t>
  </si>
  <si>
    <t>TV</t>
  </si>
  <si>
    <t>BI</t>
  </si>
  <si>
    <t>Jan Prokop</t>
  </si>
  <si>
    <t>Emil Otava</t>
  </si>
  <si>
    <t xml:space="preserve">Tomáš Choleva </t>
  </si>
  <si>
    <t>Jiří Kučera</t>
  </si>
  <si>
    <t>Martina Fialová</t>
  </si>
  <si>
    <t>Hana Černá</t>
  </si>
  <si>
    <t>Milená Chlubná</t>
  </si>
  <si>
    <t>Iva Pokorná</t>
  </si>
  <si>
    <t>absence</t>
  </si>
  <si>
    <t>Jan Nový</t>
  </si>
  <si>
    <t>Petr Pláteník</t>
  </si>
  <si>
    <t>Jiří Bělín</t>
  </si>
  <si>
    <t>Josef Ferka</t>
  </si>
  <si>
    <t>Anna Veselá</t>
  </si>
  <si>
    <t>Petra Holá</t>
  </si>
  <si>
    <t>Věra Hájková</t>
  </si>
  <si>
    <t>Ilona Moudrá</t>
  </si>
  <si>
    <t>Ivo Kuk</t>
  </si>
  <si>
    <t>Jana Veselá</t>
  </si>
  <si>
    <t>Jitka Němcová</t>
  </si>
  <si>
    <t>Jana Malá</t>
  </si>
  <si>
    <t>Jana Malušková</t>
  </si>
  <si>
    <t>Hana Jarošová</t>
  </si>
  <si>
    <t>Jiří Bartoň</t>
  </si>
  <si>
    <t>Jan Pažebřuch</t>
  </si>
  <si>
    <t>Josef Fiala</t>
  </si>
  <si>
    <t>Břetislav Jarý</t>
  </si>
  <si>
    <t>Jan Kropáček</t>
  </si>
  <si>
    <t>Tom Antl</t>
  </si>
  <si>
    <t>Jana Hloupá</t>
  </si>
  <si>
    <t>Jan Martínek</t>
  </si>
  <si>
    <t>Richard Kubiš</t>
  </si>
  <si>
    <t>Vojta Sobotka</t>
  </si>
  <si>
    <t>Aleš Jasinský</t>
  </si>
  <si>
    <t>Denisa Zajícová</t>
  </si>
  <si>
    <t>Andrea Ráčková</t>
  </si>
  <si>
    <t>Jan Pokorný</t>
  </si>
  <si>
    <t>Věra Matušková</t>
  </si>
  <si>
    <t>jméno a příjmení</t>
  </si>
  <si>
    <t>Alena Holasová</t>
  </si>
  <si>
    <t>Martina Petrová</t>
  </si>
  <si>
    <t>Karla Horká</t>
  </si>
  <si>
    <t>Jan Klusák</t>
  </si>
  <si>
    <t>Monika Klímová</t>
  </si>
  <si>
    <t>Veronika Klímová</t>
  </si>
  <si>
    <t>Andrea Toufarová</t>
  </si>
  <si>
    <t>Tomáš Bílek</t>
  </si>
  <si>
    <t>Oto Muk</t>
  </si>
  <si>
    <t>Petr Dvořáček</t>
  </si>
  <si>
    <t>Průměr známek</t>
  </si>
  <si>
    <t>Průměr absence</t>
  </si>
  <si>
    <t>Součet absence</t>
  </si>
  <si>
    <t>maximální absence</t>
  </si>
  <si>
    <t>Vyzkoušejte vše vysvětlené v kap. 5.1</t>
  </si>
  <si>
    <t>využíjte list "zdrojová data"</t>
  </si>
  <si>
    <t>nejvyšší počet obyvatel v kraji</t>
  </si>
  <si>
    <t>průměrný věk</t>
  </si>
  <si>
    <t xml:space="preserve"> celkem</t>
  </si>
  <si>
    <t>Období</t>
  </si>
  <si>
    <t>31.12.2011</t>
  </si>
  <si>
    <t/>
  </si>
  <si>
    <t>Počet obyvatel celkem</t>
  </si>
  <si>
    <t>Základní věkové skupiny</t>
  </si>
  <si>
    <t>Index stáří</t>
  </si>
  <si>
    <t>Průměrný věk</t>
  </si>
  <si>
    <t>0 - 14 let</t>
  </si>
  <si>
    <t>15 - 64 let</t>
  </si>
  <si>
    <t>65 a více let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</si>
  <si>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</si>
  <si>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</si>
  <si>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</si>
  <si>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</si>
  <si>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</si>
  <si>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</si>
  <si>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</si>
  <si>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</si>
  <si>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</si>
  <si>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</si>
  <si>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</si>
  <si>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</si>
  <si>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</si>
  <si>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</si>
  <si>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</si>
  <si>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nejlepší průměr</t>
  </si>
  <si>
    <t>nejhorší průměr</t>
  </si>
  <si>
    <t>průměr</t>
  </si>
  <si>
    <t>počet žáků</t>
  </si>
  <si>
    <t>průměr za školu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</si>
</sst>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_-* #,##0.0\ _K_č_-;\-* #,##0.0\ _K_č_-;_-* &quot;-&quot;??\ _K_č_-;_-@_-"/>
    <numFmt numFmtId="166" formatCode="_-* #,##0\ _K_č_-;\-* #,##0\ _K_č_-;_-* &quot;-&quot;??\ _K_č_-;_-@_-"/>
    <numFmt numFmtId="167" formatCode="#0.0"/>
  </numFmts>
  <fonts count="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</cellStyleXfs>
  <cellXfs count="55">
    <xf numFmtId="0" fontId="0" fillId="0" borderId="0" xfId="0"/>
    <xf numFmtId="0" fontId="0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9" borderId="0" xfId="8" applyAlignment="1">
      <alignment horizontal="center"/>
    </xf>
    <xf numFmtId="0" fontId="2" fillId="7" borderId="0" xfId="6"/>
    <xf numFmtId="3" fontId="1" fillId="6" borderId="0" xfId="5" applyNumberFormat="1"/>
    <xf numFmtId="2" fontId="1" fillId="6" borderId="0" xfId="5" applyNumberFormat="1"/>
    <xf numFmtId="0" fontId="2" fillId="5" borderId="0" xfId="4"/>
    <xf numFmtId="0" fontId="3" fillId="0" borderId="0" xfId="0" applyFont="1" applyAlignment="1">
      <alignment horizontal="right"/>
    </xf>
    <xf numFmtId="0" fontId="2" fillId="2" borderId="0" xfId="1"/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3" fontId="0" fillId="0" borderId="5" xfId="0" applyNumberFormat="1" applyBorder="1" applyAlignment="1">
      <alignment horizontal="right" vertical="top" wrapText="1"/>
    </xf>
    <xf numFmtId="3" fontId="0" fillId="0" borderId="6" xfId="0" applyNumberFormat="1" applyBorder="1" applyAlignment="1">
      <alignment horizontal="right" vertical="top" wrapText="1"/>
    </xf>
    <xf numFmtId="167" fontId="0" fillId="0" borderId="6" xfId="0" applyNumberFormat="1" applyBorder="1" applyAlignment="1">
      <alignment horizontal="right" vertical="top" wrapText="1"/>
    </xf>
    <xf numFmtId="167" fontId="0" fillId="0" borderId="7" xfId="0" applyNumberFormat="1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3" fontId="0" fillId="0" borderId="13" xfId="0" applyNumberFormat="1" applyBorder="1" applyAlignment="1">
      <alignment horizontal="right" vertical="top" wrapText="1"/>
    </xf>
    <xf numFmtId="3" fontId="0" fillId="0" borderId="14" xfId="0" applyNumberFormat="1" applyBorder="1" applyAlignment="1">
      <alignment horizontal="right" vertical="top" wrapText="1"/>
    </xf>
    <xf numFmtId="167" fontId="0" fillId="0" borderId="14" xfId="0" applyNumberFormat="1" applyBorder="1" applyAlignment="1">
      <alignment horizontal="right" vertical="top" wrapText="1"/>
    </xf>
    <xf numFmtId="167" fontId="0" fillId="0" borderId="15" xfId="0" applyNumberFormat="1" applyBorder="1" applyAlignment="1">
      <alignment horizontal="right" vertical="top" wrapText="1"/>
    </xf>
    <xf numFmtId="0" fontId="0" fillId="0" borderId="8" xfId="0" applyBorder="1" applyAlignment="1">
      <alignment vertical="top" wrapText="1"/>
    </xf>
    <xf numFmtId="3" fontId="0" fillId="0" borderId="9" xfId="0" applyNumberFormat="1" applyBorder="1" applyAlignment="1">
      <alignment horizontal="right" vertical="top" wrapText="1"/>
    </xf>
    <xf numFmtId="3" fontId="0" fillId="0" borderId="10" xfId="0" applyNumberFormat="1" applyBorder="1" applyAlignment="1">
      <alignment horizontal="right" vertical="top" wrapText="1"/>
    </xf>
    <xf numFmtId="167" fontId="0" fillId="0" borderId="10" xfId="0" applyNumberFormat="1" applyBorder="1" applyAlignment="1">
      <alignment horizontal="right" vertical="top" wrapText="1"/>
    </xf>
    <xf numFmtId="167" fontId="0" fillId="0" borderId="11" xfId="0" applyNumberFormat="1" applyBorder="1" applyAlignment="1">
      <alignment horizontal="right" vertical="top" wrapText="1"/>
    </xf>
    <xf numFmtId="0" fontId="2" fillId="5" borderId="3" xfId="4" applyBorder="1"/>
    <xf numFmtId="165" fontId="2" fillId="4" borderId="3" xfId="3" applyNumberFormat="1" applyBorder="1" applyAlignment="1">
      <alignment horizontal="center"/>
    </xf>
    <xf numFmtId="165" fontId="2" fillId="7" borderId="3" xfId="6" applyNumberFormat="1" applyBorder="1" applyAlignment="1">
      <alignment horizontal="center"/>
    </xf>
    <xf numFmtId="166" fontId="2" fillId="7" borderId="3" xfId="6" applyNumberFormat="1" applyBorder="1" applyAlignment="1">
      <alignment horizontal="center"/>
    </xf>
    <xf numFmtId="0" fontId="2" fillId="5" borderId="0" xfId="4" applyAlignment="1">
      <alignment horizontal="center"/>
    </xf>
    <xf numFmtId="0" fontId="2" fillId="7" borderId="0" xfId="6" applyAlignment="1">
      <alignment horizontal="center"/>
    </xf>
    <xf numFmtId="0" fontId="2" fillId="2" borderId="0" xfId="1" applyAlignment="1">
      <alignment horizontal="center"/>
    </xf>
    <xf numFmtId="164" fontId="1" fillId="8" borderId="0" xfId="7" applyNumberFormat="1" applyAlignment="1">
      <alignment horizontal="center"/>
    </xf>
    <xf numFmtId="2" fontId="1" fillId="3" borderId="0" xfId="2" applyNumberFormat="1"/>
    <xf numFmtId="0" fontId="1" fillId="6" borderId="0" xfId="5"/>
    <xf numFmtId="165" fontId="2" fillId="4" borderId="0" xfId="3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3" borderId="0" xfId="2"/>
    <xf numFmtId="164" fontId="1" fillId="3" borderId="0" xfId="2" applyNumberFormat="1"/>
    <xf numFmtId="0" fontId="2" fillId="7" borderId="2" xfId="6" applyBorder="1"/>
    <xf numFmtId="0" fontId="2" fillId="7" borderId="2" xfId="6" applyBorder="1" applyAlignment="1">
      <alignment horizontal="center"/>
    </xf>
    <xf numFmtId="0" fontId="2" fillId="7" borderId="2" xfId="6" applyBorder="1" applyAlignment="1">
      <alignment horizontal="center"/>
    </xf>
  </cellXfs>
  <cellStyles count="9">
    <cellStyle name="20 % – Zvýraznění1" xfId="2" builtinId="30"/>
    <cellStyle name="20 % – Zvýraznění3" xfId="7" builtinId="38"/>
    <cellStyle name="40 % – Zvýraznění2" xfId="5" builtinId="35"/>
    <cellStyle name="60 % – Zvýraznění1" xfId="3" builtinId="32"/>
    <cellStyle name="normální" xfId="0" builtinId="0"/>
    <cellStyle name="Zvýraznění 1" xfId="1" builtinId="29"/>
    <cellStyle name="Zvýraznění 2" xfId="4" builtinId="33"/>
    <cellStyle name="Zvýraznění 3" xfId="6" builtinId="37"/>
    <cellStyle name="Zvýraznění 6" xfId="8" builtinId="4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D5"/>
  <sheetViews>
    <sheetView workbookViewId="0">
      <selection activeCell="G16" sqref="G16"/>
    </sheetView>
  </sheetViews>
  <sheetFormatPr defaultRowHeight="12.75"/>
  <sheetData>
    <row r="1" spans="1:4" ht="15">
      <c r="A1" s="7" t="s">
        <v>79</v>
      </c>
      <c r="B1" s="7"/>
      <c r="C1" s="7"/>
      <c r="D1" s="7"/>
    </row>
    <row r="3" spans="1:4">
      <c r="A3" t="s">
        <v>80</v>
      </c>
    </row>
    <row r="4" spans="1:4" ht="15">
      <c r="A4" s="8" t="s">
        <v>81</v>
      </c>
      <c r="B4" s="8"/>
      <c r="C4" s="8"/>
      <c r="D4" s="9">
        <f>MAX('zdrojová data'!B6:B19)</f>
        <v>1279345</v>
      </c>
    </row>
    <row r="5" spans="1:4" ht="15">
      <c r="A5" s="8" t="s">
        <v>82</v>
      </c>
      <c r="B5" s="8"/>
      <c r="C5" s="8"/>
      <c r="D5" s="10">
        <f>AVERAGE('zdrojová data'!G6:G19)</f>
        <v>41.085714285714289</v>
      </c>
    </row>
  </sheetData>
  <mergeCells count="1">
    <mergeCell ref="A1:D1"/>
  </mergeCells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G19"/>
  <sheetViews>
    <sheetView workbookViewId="0">
      <selection activeCell="I15" sqref="I15"/>
    </sheetView>
  </sheetViews>
  <sheetFormatPr defaultRowHeight="12.75"/>
  <cols>
    <col min="1" max="1" width="18.140625" customWidth="1"/>
    <col min="2" max="2" width="20" bestFit="1" customWidth="1"/>
  </cols>
  <sheetData>
    <row r="1" spans="1:7" ht="15" customHeight="1">
      <c r="A1" s="11" t="s">
        <v>83</v>
      </c>
      <c r="F1" s="12" t="s">
        <v>84</v>
      </c>
      <c r="G1" s="13" t="s">
        <v>85</v>
      </c>
    </row>
    <row r="2" spans="1:7" ht="15" customHeight="1" thickBot="1"/>
    <row r="3" spans="1:7" ht="15" customHeight="1">
      <c r="A3" s="14" t="s">
        <v>86</v>
      </c>
      <c r="B3" s="15" t="s">
        <v>87</v>
      </c>
      <c r="C3" s="16" t="s">
        <v>88</v>
      </c>
      <c r="D3" s="16"/>
      <c r="E3" s="16"/>
      <c r="F3" s="16" t="s">
        <v>89</v>
      </c>
      <c r="G3" s="17" t="s">
        <v>90</v>
      </c>
    </row>
    <row r="4" spans="1:7" ht="15" customHeight="1" thickBot="1">
      <c r="A4" s="18"/>
      <c r="B4" s="19"/>
      <c r="C4" s="20" t="s">
        <v>91</v>
      </c>
      <c r="D4" s="20" t="s">
        <v>92</v>
      </c>
      <c r="E4" s="20" t="s">
        <v>93</v>
      </c>
      <c r="F4" s="21"/>
      <c r="G4" s="22"/>
    </row>
    <row r="5" spans="1:7" ht="15" customHeight="1">
      <c r="A5" s="23" t="s">
        <v>94</v>
      </c>
      <c r="B5" s="24">
        <v>10505445</v>
      </c>
      <c r="C5" s="25">
        <v>1541241</v>
      </c>
      <c r="D5" s="25">
        <v>7262768</v>
      </c>
      <c r="E5" s="25">
        <v>1701436</v>
      </c>
      <c r="F5" s="26">
        <v>110.4</v>
      </c>
      <c r="G5" s="27">
        <v>41.1</v>
      </c>
    </row>
    <row r="6" spans="1:7" ht="15" customHeight="1">
      <c r="A6" s="28" t="s">
        <v>95</v>
      </c>
      <c r="B6" s="29">
        <v>1241664</v>
      </c>
      <c r="C6" s="30">
        <v>164659</v>
      </c>
      <c r="D6" s="30">
        <v>863497</v>
      </c>
      <c r="E6" s="30">
        <v>213508</v>
      </c>
      <c r="F6" s="31">
        <v>129.69999999999999</v>
      </c>
      <c r="G6" s="32">
        <v>41.9</v>
      </c>
    </row>
    <row r="7" spans="1:7" ht="15" customHeight="1">
      <c r="A7" s="28" t="s">
        <v>96</v>
      </c>
      <c r="B7" s="29">
        <v>1279345</v>
      </c>
      <c r="C7" s="30">
        <v>203393</v>
      </c>
      <c r="D7" s="30">
        <v>880832</v>
      </c>
      <c r="E7" s="30">
        <v>195120</v>
      </c>
      <c r="F7" s="31">
        <v>95.9</v>
      </c>
      <c r="G7" s="32">
        <v>40.299999999999997</v>
      </c>
    </row>
    <row r="8" spans="1:7" ht="15" customHeight="1">
      <c r="A8" s="28" t="s">
        <v>97</v>
      </c>
      <c r="B8" s="29">
        <v>636138</v>
      </c>
      <c r="C8" s="30">
        <v>93935</v>
      </c>
      <c r="D8" s="30">
        <v>439059</v>
      </c>
      <c r="E8" s="30">
        <v>103144</v>
      </c>
      <c r="F8" s="31">
        <v>109.8</v>
      </c>
      <c r="G8" s="32">
        <v>41.2</v>
      </c>
    </row>
    <row r="9" spans="1:7" ht="15" customHeight="1">
      <c r="A9" s="28" t="s">
        <v>98</v>
      </c>
      <c r="B9" s="29">
        <v>571709</v>
      </c>
      <c r="C9" s="30">
        <v>81913</v>
      </c>
      <c r="D9" s="30">
        <v>394320</v>
      </c>
      <c r="E9" s="30">
        <v>95476</v>
      </c>
      <c r="F9" s="31">
        <v>116.6</v>
      </c>
      <c r="G9" s="32">
        <v>41.5</v>
      </c>
    </row>
    <row r="10" spans="1:7" ht="15" customHeight="1">
      <c r="A10" s="28" t="s">
        <v>99</v>
      </c>
      <c r="B10" s="29">
        <v>303165</v>
      </c>
      <c r="C10" s="30">
        <v>44616</v>
      </c>
      <c r="D10" s="30">
        <v>212394</v>
      </c>
      <c r="E10" s="30">
        <v>46155</v>
      </c>
      <c r="F10" s="31">
        <v>103.4</v>
      </c>
      <c r="G10" s="32">
        <v>40.9</v>
      </c>
    </row>
    <row r="11" spans="1:7" ht="15" customHeight="1">
      <c r="A11" s="28" t="s">
        <v>100</v>
      </c>
      <c r="B11" s="29">
        <v>828026</v>
      </c>
      <c r="C11" s="30">
        <v>127990</v>
      </c>
      <c r="D11" s="30">
        <v>577193</v>
      </c>
      <c r="E11" s="30">
        <v>122843</v>
      </c>
      <c r="F11" s="31">
        <v>96</v>
      </c>
      <c r="G11" s="32">
        <v>40.4</v>
      </c>
    </row>
    <row r="12" spans="1:7" ht="15" customHeight="1">
      <c r="A12" s="28" t="s">
        <v>101</v>
      </c>
      <c r="B12" s="29">
        <v>438600</v>
      </c>
      <c r="C12" s="30">
        <v>67139</v>
      </c>
      <c r="D12" s="30">
        <v>303874</v>
      </c>
      <c r="E12" s="30">
        <v>67587</v>
      </c>
      <c r="F12" s="31">
        <v>100.7</v>
      </c>
      <c r="G12" s="32">
        <v>40.6</v>
      </c>
    </row>
    <row r="13" spans="1:7" ht="15" customHeight="1">
      <c r="A13" s="28" t="s">
        <v>102</v>
      </c>
      <c r="B13" s="29">
        <v>553856</v>
      </c>
      <c r="C13" s="30">
        <v>81441</v>
      </c>
      <c r="D13" s="30">
        <v>377554</v>
      </c>
      <c r="E13" s="30">
        <v>94861</v>
      </c>
      <c r="F13" s="31">
        <v>116.5</v>
      </c>
      <c r="G13" s="32">
        <v>41.5</v>
      </c>
    </row>
    <row r="14" spans="1:7" ht="15" customHeight="1">
      <c r="A14" s="28" t="s">
        <v>103</v>
      </c>
      <c r="B14" s="29">
        <v>516411</v>
      </c>
      <c r="C14" s="30">
        <v>77030</v>
      </c>
      <c r="D14" s="30">
        <v>354670</v>
      </c>
      <c r="E14" s="30">
        <v>84711</v>
      </c>
      <c r="F14" s="31">
        <v>110</v>
      </c>
      <c r="G14" s="32">
        <v>41</v>
      </c>
    </row>
    <row r="15" spans="1:7" ht="15" customHeight="1">
      <c r="A15" s="28" t="s">
        <v>104</v>
      </c>
      <c r="B15" s="29">
        <v>511937</v>
      </c>
      <c r="C15" s="30">
        <v>75331</v>
      </c>
      <c r="D15" s="30">
        <v>351776</v>
      </c>
      <c r="E15" s="30">
        <v>84830</v>
      </c>
      <c r="F15" s="31">
        <v>113</v>
      </c>
      <c r="G15" s="32">
        <v>41.1</v>
      </c>
    </row>
    <row r="16" spans="1:7" ht="15" customHeight="1">
      <c r="A16" s="28" t="s">
        <v>105</v>
      </c>
      <c r="B16" s="29">
        <v>1166313</v>
      </c>
      <c r="C16" s="30">
        <v>168031</v>
      </c>
      <c r="D16" s="30">
        <v>803165</v>
      </c>
      <c r="E16" s="30">
        <v>195117</v>
      </c>
      <c r="F16" s="31">
        <v>116</v>
      </c>
      <c r="G16" s="32">
        <v>41.3</v>
      </c>
    </row>
    <row r="17" spans="1:7" ht="15" customHeight="1">
      <c r="A17" s="28" t="s">
        <v>106</v>
      </c>
      <c r="B17" s="29">
        <v>638638</v>
      </c>
      <c r="C17" s="30">
        <v>92972</v>
      </c>
      <c r="D17" s="30">
        <v>440747</v>
      </c>
      <c r="E17" s="30">
        <v>104919</v>
      </c>
      <c r="F17" s="31">
        <v>112.9</v>
      </c>
      <c r="G17" s="32">
        <v>41.2</v>
      </c>
    </row>
    <row r="18" spans="1:7" ht="15" customHeight="1">
      <c r="A18" s="28" t="s">
        <v>107</v>
      </c>
      <c r="B18" s="29">
        <v>589030</v>
      </c>
      <c r="C18" s="30">
        <v>83903</v>
      </c>
      <c r="D18" s="30">
        <v>406257</v>
      </c>
      <c r="E18" s="30">
        <v>98870</v>
      </c>
      <c r="F18" s="31">
        <v>117.8</v>
      </c>
      <c r="G18" s="32">
        <v>41.4</v>
      </c>
    </row>
    <row r="19" spans="1:7" ht="15" customHeight="1" thickBot="1">
      <c r="A19" s="33" t="s">
        <v>108</v>
      </c>
      <c r="B19" s="34">
        <v>1230613</v>
      </c>
      <c r="C19" s="35">
        <v>178888</v>
      </c>
      <c r="D19" s="35">
        <v>857430</v>
      </c>
      <c r="E19" s="35">
        <v>194295</v>
      </c>
      <c r="F19" s="36">
        <v>108.6</v>
      </c>
      <c r="G19" s="37">
        <v>40.9</v>
      </c>
    </row>
  </sheetData>
  <mergeCells count="4">
    <mergeCell ref="B3:B4"/>
    <mergeCell ref="C3:E3"/>
    <mergeCell ref="F3:F4"/>
    <mergeCell ref="G3:G4"/>
  </mergeCells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K18"/>
  <sheetViews>
    <sheetView workbookViewId="0">
      <selection activeCell="G25" sqref="G25"/>
    </sheetView>
  </sheetViews>
  <sheetFormatPr defaultRowHeight="12.75"/>
  <cols>
    <col min="1" max="1" width="20.7109375" customWidth="1"/>
    <col min="2" max="9" width="8.7109375" customWidth="1"/>
    <col min="10" max="10" width="10.7109375" customWidth="1"/>
    <col min="11" max="11" width="12" customWidth="1"/>
  </cols>
  <sheetData>
    <row r="1" spans="1:11" ht="16.5" thickTop="1" thickBot="1">
      <c r="A1" s="52" t="s">
        <v>0</v>
      </c>
      <c r="B1" s="53" t="s">
        <v>1</v>
      </c>
      <c r="C1" s="53"/>
      <c r="D1" s="53"/>
      <c r="E1" s="53"/>
      <c r="F1" s="53"/>
      <c r="G1" s="53"/>
      <c r="H1" s="53"/>
      <c r="I1" s="54"/>
      <c r="J1" s="53" t="s">
        <v>2</v>
      </c>
      <c r="K1" s="53"/>
    </row>
    <row r="2" spans="1:11" ht="16.5" thickTop="1" thickBot="1">
      <c r="A2" s="52"/>
      <c r="B2" s="54" t="s">
        <v>3</v>
      </c>
      <c r="C2" s="54" t="s">
        <v>4</v>
      </c>
      <c r="D2" s="54" t="s">
        <v>5</v>
      </c>
      <c r="E2" s="54" t="s">
        <v>6</v>
      </c>
      <c r="F2" s="54" t="s">
        <v>7</v>
      </c>
      <c r="G2" s="54" t="s">
        <v>8</v>
      </c>
      <c r="H2" s="54" t="s">
        <v>9</v>
      </c>
      <c r="I2" s="54" t="s">
        <v>111</v>
      </c>
      <c r="J2" s="54" t="s">
        <v>10</v>
      </c>
      <c r="K2" s="54" t="s">
        <v>11</v>
      </c>
    </row>
    <row r="3" spans="1:11" ht="13.5" thickTop="1">
      <c r="A3" s="3" t="s">
        <v>12</v>
      </c>
      <c r="B3" s="4">
        <v>1</v>
      </c>
      <c r="C3" s="4">
        <v>2</v>
      </c>
      <c r="D3" s="4">
        <v>1</v>
      </c>
      <c r="E3" s="4">
        <v>1</v>
      </c>
      <c r="F3" s="4">
        <v>2</v>
      </c>
      <c r="G3" s="4">
        <v>1</v>
      </c>
      <c r="H3" s="4">
        <v>1</v>
      </c>
      <c r="I3" s="49">
        <f>AVERAGE(B3:H3)</f>
        <v>1.2857142857142858</v>
      </c>
      <c r="J3" s="4">
        <v>120</v>
      </c>
      <c r="K3" s="4">
        <v>0</v>
      </c>
    </row>
    <row r="4" spans="1:11">
      <c r="A4" s="5" t="s">
        <v>13</v>
      </c>
      <c r="B4" s="6">
        <v>3</v>
      </c>
      <c r="C4" s="6">
        <v>3</v>
      </c>
      <c r="D4" s="6">
        <v>2</v>
      </c>
      <c r="E4" s="6">
        <v>1</v>
      </c>
      <c r="F4" s="6">
        <v>1</v>
      </c>
      <c r="G4" s="6">
        <v>1</v>
      </c>
      <c r="H4" s="6">
        <v>2</v>
      </c>
      <c r="I4" s="49">
        <f t="shared" ref="I4:I12" si="0">AVERAGE(B4:H4)</f>
        <v>1.8571428571428572</v>
      </c>
      <c r="J4" s="6">
        <v>60</v>
      </c>
      <c r="K4" s="6">
        <v>2</v>
      </c>
    </row>
    <row r="5" spans="1:11">
      <c r="A5" s="5" t="s">
        <v>14</v>
      </c>
      <c r="B5" s="6">
        <v>2</v>
      </c>
      <c r="C5" s="6">
        <v>1</v>
      </c>
      <c r="D5" s="6">
        <v>1</v>
      </c>
      <c r="E5" s="6">
        <v>2</v>
      </c>
      <c r="F5" s="6">
        <v>1</v>
      </c>
      <c r="G5" s="6">
        <v>2</v>
      </c>
      <c r="H5" s="6">
        <v>3</v>
      </c>
      <c r="I5" s="49">
        <f t="shared" si="0"/>
        <v>1.7142857142857142</v>
      </c>
      <c r="J5" s="6">
        <v>15</v>
      </c>
      <c r="K5" s="6">
        <v>1</v>
      </c>
    </row>
    <row r="6" spans="1:11">
      <c r="A6" s="5" t="s">
        <v>15</v>
      </c>
      <c r="B6" s="6">
        <v>3</v>
      </c>
      <c r="C6" s="6">
        <v>3</v>
      </c>
      <c r="D6" s="6">
        <v>3</v>
      </c>
      <c r="E6" s="6">
        <v>2</v>
      </c>
      <c r="F6" s="6">
        <v>2</v>
      </c>
      <c r="G6" s="6">
        <v>2</v>
      </c>
      <c r="H6" s="6">
        <v>3</v>
      </c>
      <c r="I6" s="49">
        <f t="shared" si="0"/>
        <v>2.5714285714285716</v>
      </c>
      <c r="J6" s="6">
        <v>70</v>
      </c>
      <c r="K6" s="6">
        <v>5</v>
      </c>
    </row>
    <row r="7" spans="1:11">
      <c r="A7" s="5" t="s">
        <v>16</v>
      </c>
      <c r="B7" s="6">
        <v>2</v>
      </c>
      <c r="C7" s="6">
        <v>2</v>
      </c>
      <c r="D7" s="6">
        <v>1</v>
      </c>
      <c r="E7" s="6">
        <v>1</v>
      </c>
      <c r="F7" s="6">
        <v>3</v>
      </c>
      <c r="G7" s="6">
        <v>1</v>
      </c>
      <c r="H7" s="6">
        <v>2</v>
      </c>
      <c r="I7" s="49">
        <f t="shared" si="0"/>
        <v>1.7142857142857142</v>
      </c>
      <c r="J7" s="6">
        <v>80</v>
      </c>
      <c r="K7" s="6">
        <v>0</v>
      </c>
    </row>
    <row r="8" spans="1:11">
      <c r="A8" s="5" t="s">
        <v>17</v>
      </c>
      <c r="B8" s="6">
        <v>1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49">
        <f t="shared" si="0"/>
        <v>1</v>
      </c>
      <c r="J8" s="6">
        <v>10</v>
      </c>
      <c r="K8" s="6">
        <v>0</v>
      </c>
    </row>
    <row r="9" spans="1:11">
      <c r="A9" s="5" t="s">
        <v>18</v>
      </c>
      <c r="B9" s="6">
        <v>4</v>
      </c>
      <c r="C9" s="6">
        <v>3</v>
      </c>
      <c r="D9" s="6">
        <v>3</v>
      </c>
      <c r="E9" s="6">
        <v>3</v>
      </c>
      <c r="F9" s="6">
        <v>2</v>
      </c>
      <c r="G9" s="6">
        <v>2</v>
      </c>
      <c r="H9" s="6">
        <v>1</v>
      </c>
      <c r="I9" s="49">
        <f t="shared" si="0"/>
        <v>2.5714285714285716</v>
      </c>
      <c r="J9" s="6">
        <v>200</v>
      </c>
      <c r="K9" s="6">
        <v>0</v>
      </c>
    </row>
    <row r="10" spans="1:11">
      <c r="A10" s="5" t="s">
        <v>19</v>
      </c>
      <c r="B10" s="6">
        <v>1</v>
      </c>
      <c r="C10" s="6">
        <v>1</v>
      </c>
      <c r="D10" s="6">
        <v>1</v>
      </c>
      <c r="E10" s="6">
        <v>2</v>
      </c>
      <c r="F10" s="6">
        <v>1</v>
      </c>
      <c r="G10" s="6">
        <v>1</v>
      </c>
      <c r="H10" s="6">
        <v>1</v>
      </c>
      <c r="I10" s="49">
        <f t="shared" si="0"/>
        <v>1.1428571428571428</v>
      </c>
      <c r="J10" s="6">
        <v>90</v>
      </c>
      <c r="K10" s="6">
        <v>1</v>
      </c>
    </row>
    <row r="11" spans="1:11">
      <c r="A11" s="5" t="s">
        <v>20</v>
      </c>
      <c r="B11" s="6">
        <v>3</v>
      </c>
      <c r="C11" s="6">
        <v>3</v>
      </c>
      <c r="D11" s="6">
        <v>3</v>
      </c>
      <c r="E11" s="6">
        <v>2</v>
      </c>
      <c r="F11" s="6">
        <v>2</v>
      </c>
      <c r="G11" s="6">
        <v>1</v>
      </c>
      <c r="H11" s="6">
        <v>2</v>
      </c>
      <c r="I11" s="49">
        <f t="shared" si="0"/>
        <v>2.2857142857142856</v>
      </c>
      <c r="J11" s="6">
        <v>150</v>
      </c>
      <c r="K11" s="6">
        <v>10</v>
      </c>
    </row>
    <row r="12" spans="1:11">
      <c r="A12" s="5" t="s">
        <v>21</v>
      </c>
      <c r="B12" s="6">
        <v>2</v>
      </c>
      <c r="C12" s="6">
        <v>2</v>
      </c>
      <c r="D12" s="6">
        <v>2</v>
      </c>
      <c r="E12" s="6">
        <v>1</v>
      </c>
      <c r="F12" s="6">
        <v>2</v>
      </c>
      <c r="G12" s="6">
        <v>1</v>
      </c>
      <c r="H12" s="6">
        <v>2</v>
      </c>
      <c r="I12" s="49">
        <f t="shared" si="0"/>
        <v>1.7142857142857142</v>
      </c>
      <c r="J12" s="6">
        <v>100</v>
      </c>
      <c r="K12" s="6">
        <v>2</v>
      </c>
    </row>
    <row r="13" spans="1:11">
      <c r="A13" s="5"/>
      <c r="B13" s="6"/>
      <c r="C13" s="6"/>
      <c r="D13" s="6"/>
      <c r="E13" s="6"/>
      <c r="F13" s="6"/>
      <c r="G13" s="6"/>
      <c r="H13" s="6"/>
      <c r="I13" s="6"/>
      <c r="J13" s="5"/>
      <c r="K13" s="5"/>
    </row>
    <row r="14" spans="1:1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>
      <c r="A16" s="38" t="s">
        <v>75</v>
      </c>
      <c r="B16" s="39">
        <f>AVERAGE(B3:B12)</f>
        <v>2.2000000000000002</v>
      </c>
      <c r="C16" s="39">
        <f t="shared" ref="C16:H16" si="1">AVERAGE(C3:C15)</f>
        <v>2.1</v>
      </c>
      <c r="D16" s="39">
        <f t="shared" si="1"/>
        <v>1.8</v>
      </c>
      <c r="E16" s="39">
        <f t="shared" si="1"/>
        <v>1.6</v>
      </c>
      <c r="F16" s="39">
        <f t="shared" si="1"/>
        <v>1.7</v>
      </c>
      <c r="G16" s="39">
        <f t="shared" si="1"/>
        <v>1.3</v>
      </c>
      <c r="H16" s="39">
        <f t="shared" si="1"/>
        <v>1.8</v>
      </c>
      <c r="I16" s="48"/>
    </row>
    <row r="17" spans="1:11" ht="15">
      <c r="A17" s="38" t="s">
        <v>76</v>
      </c>
      <c r="J17" s="40">
        <f>AVERAGE(J4:J16)</f>
        <v>86.111111111111114</v>
      </c>
      <c r="K17" s="40">
        <f>AVERAGE(K4:K16)</f>
        <v>2.3333333333333335</v>
      </c>
    </row>
    <row r="18" spans="1:11" ht="15">
      <c r="A18" s="38" t="s">
        <v>77</v>
      </c>
      <c r="J18" s="41">
        <f>SUM(J3:J12)</f>
        <v>895</v>
      </c>
      <c r="K18" s="41">
        <f>SUM(K3:K12)</f>
        <v>21</v>
      </c>
    </row>
  </sheetData>
  <mergeCells count="2">
    <mergeCell ref="B1:H1"/>
    <mergeCell ref="J1:K1"/>
  </mergeCells>
  <printOptions gridLines="1" gridLinesSet="0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>
    <oddHeader>&amp;A</oddHeader>
    <oddFooter>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K18"/>
  <sheetViews>
    <sheetView workbookViewId="0">
      <selection activeCell="G25" sqref="G25"/>
    </sheetView>
  </sheetViews>
  <sheetFormatPr defaultRowHeight="12.75"/>
  <cols>
    <col min="1" max="1" width="20.7109375" customWidth="1"/>
    <col min="2" max="9" width="8.7109375" customWidth="1"/>
    <col min="10" max="10" width="10.7109375" customWidth="1"/>
    <col min="11" max="11" width="12" customWidth="1"/>
  </cols>
  <sheetData>
    <row r="1" spans="1:11" ht="16.5" thickTop="1" thickBot="1">
      <c r="A1" s="52" t="s">
        <v>0</v>
      </c>
      <c r="B1" s="53" t="s">
        <v>22</v>
      </c>
      <c r="C1" s="53"/>
      <c r="D1" s="53"/>
      <c r="E1" s="53"/>
      <c r="F1" s="53"/>
      <c r="G1" s="53"/>
      <c r="H1" s="53"/>
      <c r="I1" s="54"/>
      <c r="J1" s="53" t="s">
        <v>2</v>
      </c>
      <c r="K1" s="53"/>
    </row>
    <row r="2" spans="1:11" ht="16.5" thickTop="1" thickBot="1">
      <c r="A2" s="52"/>
      <c r="B2" s="54" t="s">
        <v>3</v>
      </c>
      <c r="C2" s="54" t="s">
        <v>4</v>
      </c>
      <c r="D2" s="54" t="s">
        <v>23</v>
      </c>
      <c r="E2" s="54" t="s">
        <v>6</v>
      </c>
      <c r="F2" s="54" t="s">
        <v>7</v>
      </c>
      <c r="G2" s="54" t="s">
        <v>24</v>
      </c>
      <c r="H2" s="54" t="s">
        <v>25</v>
      </c>
      <c r="I2" s="54" t="s">
        <v>111</v>
      </c>
      <c r="J2" s="52" t="s">
        <v>10</v>
      </c>
      <c r="K2" s="52" t="s">
        <v>11</v>
      </c>
    </row>
    <row r="3" spans="1:11" ht="13.5" thickTop="1">
      <c r="A3" s="3" t="s">
        <v>26</v>
      </c>
      <c r="B3" s="4">
        <v>3</v>
      </c>
      <c r="C3" s="4">
        <v>3</v>
      </c>
      <c r="D3" s="4">
        <v>2</v>
      </c>
      <c r="E3" s="4">
        <v>2</v>
      </c>
      <c r="F3" s="4">
        <v>3</v>
      </c>
      <c r="G3" s="4">
        <v>1</v>
      </c>
      <c r="H3" s="4">
        <v>3</v>
      </c>
      <c r="I3" s="49">
        <f>AVERAGE(B3:H3)</f>
        <v>2.4285714285714284</v>
      </c>
      <c r="J3" s="4">
        <v>25</v>
      </c>
      <c r="K3" s="4">
        <v>1</v>
      </c>
    </row>
    <row r="4" spans="1:11">
      <c r="A4" s="5" t="s">
        <v>27</v>
      </c>
      <c r="B4" s="6">
        <v>2</v>
      </c>
      <c r="C4" s="6">
        <v>3</v>
      </c>
      <c r="D4" s="6">
        <v>3</v>
      </c>
      <c r="E4" s="6">
        <v>1</v>
      </c>
      <c r="F4" s="6">
        <v>2</v>
      </c>
      <c r="G4" s="6">
        <v>1</v>
      </c>
      <c r="H4" s="6">
        <v>3</v>
      </c>
      <c r="I4" s="49">
        <f t="shared" ref="I4:I12" si="0">AVERAGE(B4:H4)</f>
        <v>2.1428571428571428</v>
      </c>
      <c r="J4" s="6">
        <v>14</v>
      </c>
      <c r="K4" s="6">
        <v>0</v>
      </c>
    </row>
    <row r="5" spans="1:11">
      <c r="A5" s="5" t="s">
        <v>28</v>
      </c>
      <c r="B5" s="6">
        <v>3</v>
      </c>
      <c r="C5" s="6">
        <v>2</v>
      </c>
      <c r="D5" s="6">
        <v>2</v>
      </c>
      <c r="E5" s="6">
        <v>3</v>
      </c>
      <c r="F5" s="6">
        <v>1</v>
      </c>
      <c r="G5" s="6">
        <v>1</v>
      </c>
      <c r="H5" s="6">
        <v>3</v>
      </c>
      <c r="I5" s="49">
        <f t="shared" si="0"/>
        <v>2.1428571428571428</v>
      </c>
      <c r="J5" s="6">
        <v>3</v>
      </c>
      <c r="K5" s="6">
        <v>0</v>
      </c>
    </row>
    <row r="6" spans="1:11">
      <c r="A6" s="5" t="s">
        <v>29</v>
      </c>
      <c r="B6" s="6">
        <v>1</v>
      </c>
      <c r="C6" s="6">
        <v>2</v>
      </c>
      <c r="D6" s="6">
        <v>1</v>
      </c>
      <c r="E6" s="6">
        <v>2</v>
      </c>
      <c r="F6" s="6">
        <v>3</v>
      </c>
      <c r="G6" s="6">
        <v>2</v>
      </c>
      <c r="H6" s="6">
        <v>1</v>
      </c>
      <c r="I6" s="49">
        <f t="shared" si="0"/>
        <v>1.7142857142857142</v>
      </c>
      <c r="J6" s="6">
        <v>24</v>
      </c>
      <c r="K6" s="6">
        <v>2</v>
      </c>
    </row>
    <row r="7" spans="1:11">
      <c r="A7" s="5" t="s">
        <v>30</v>
      </c>
      <c r="B7" s="6">
        <v>2</v>
      </c>
      <c r="C7" s="6">
        <v>1</v>
      </c>
      <c r="D7" s="6">
        <v>2</v>
      </c>
      <c r="E7" s="6">
        <v>1</v>
      </c>
      <c r="F7" s="6">
        <v>2</v>
      </c>
      <c r="G7" s="6">
        <v>2</v>
      </c>
      <c r="H7" s="6">
        <v>3</v>
      </c>
      <c r="I7" s="49">
        <f t="shared" si="0"/>
        <v>1.8571428571428572</v>
      </c>
      <c r="J7" s="6">
        <v>15</v>
      </c>
      <c r="K7" s="6">
        <v>0</v>
      </c>
    </row>
    <row r="8" spans="1:11">
      <c r="A8" s="5" t="s">
        <v>31</v>
      </c>
      <c r="B8" s="6">
        <v>2</v>
      </c>
      <c r="C8" s="6">
        <v>2</v>
      </c>
      <c r="D8" s="6">
        <v>2</v>
      </c>
      <c r="E8" s="6">
        <v>2</v>
      </c>
      <c r="F8" s="6">
        <v>1</v>
      </c>
      <c r="G8" s="6">
        <v>2</v>
      </c>
      <c r="H8" s="6">
        <v>2</v>
      </c>
      <c r="I8" s="49">
        <f t="shared" si="0"/>
        <v>1.8571428571428572</v>
      </c>
      <c r="J8" s="6">
        <v>2</v>
      </c>
      <c r="K8" s="6">
        <v>0</v>
      </c>
    </row>
    <row r="9" spans="1:11">
      <c r="A9" s="5" t="s">
        <v>32</v>
      </c>
      <c r="B9" s="6">
        <v>2</v>
      </c>
      <c r="C9" s="6">
        <v>1</v>
      </c>
      <c r="D9" s="6">
        <v>2</v>
      </c>
      <c r="E9" s="6">
        <v>1</v>
      </c>
      <c r="F9" s="6">
        <v>2</v>
      </c>
      <c r="G9" s="6">
        <v>1</v>
      </c>
      <c r="H9" s="6">
        <v>1</v>
      </c>
      <c r="I9" s="49">
        <f t="shared" si="0"/>
        <v>1.4285714285714286</v>
      </c>
      <c r="J9" s="6">
        <v>12</v>
      </c>
      <c r="K9" s="6">
        <v>0</v>
      </c>
    </row>
    <row r="10" spans="1:11">
      <c r="A10" s="5" t="s">
        <v>33</v>
      </c>
      <c r="B10" s="6">
        <v>1</v>
      </c>
      <c r="C10" s="6">
        <v>2</v>
      </c>
      <c r="D10" s="6">
        <v>1</v>
      </c>
      <c r="E10" s="6">
        <v>1</v>
      </c>
      <c r="F10" s="6">
        <v>2</v>
      </c>
      <c r="G10" s="6">
        <v>1</v>
      </c>
      <c r="H10" s="6">
        <v>1</v>
      </c>
      <c r="I10" s="49">
        <f t="shared" si="0"/>
        <v>1.2857142857142858</v>
      </c>
      <c r="J10" s="6">
        <v>9</v>
      </c>
      <c r="K10" s="6">
        <v>0</v>
      </c>
    </row>
    <row r="11" spans="1:11">
      <c r="A11" s="5"/>
      <c r="B11" s="6"/>
      <c r="C11" s="6"/>
      <c r="D11" s="6"/>
      <c r="E11" s="6"/>
      <c r="F11" s="6"/>
      <c r="G11" s="6"/>
      <c r="H11" s="6"/>
      <c r="I11" s="49"/>
      <c r="J11" s="6"/>
      <c r="K11" s="6"/>
    </row>
    <row r="12" spans="1:11">
      <c r="A12" s="5"/>
      <c r="B12" s="6"/>
      <c r="C12" s="6"/>
      <c r="D12" s="6"/>
      <c r="E12" s="6"/>
      <c r="F12" s="6"/>
      <c r="G12" s="6"/>
      <c r="H12" s="6"/>
      <c r="I12" s="49"/>
      <c r="J12" s="6"/>
      <c r="K12" s="6"/>
    </row>
    <row r="13" spans="1:11">
      <c r="A13" s="5"/>
      <c r="B13" s="6"/>
      <c r="C13" s="6"/>
      <c r="D13" s="6"/>
      <c r="E13" s="6"/>
      <c r="F13" s="6"/>
      <c r="G13" s="6"/>
      <c r="H13" s="6"/>
      <c r="I13" s="6"/>
      <c r="J13" s="5"/>
      <c r="K13" s="5"/>
    </row>
    <row r="14" spans="1:1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>
      <c r="A16" s="38" t="s">
        <v>75</v>
      </c>
      <c r="B16" s="39">
        <f>AVERAGE(B3:B12)</f>
        <v>2</v>
      </c>
      <c r="C16" s="39">
        <f t="shared" ref="C16:H16" si="1">AVERAGE(C3:C15)</f>
        <v>2</v>
      </c>
      <c r="D16" s="39">
        <f t="shared" si="1"/>
        <v>1.875</v>
      </c>
      <c r="E16" s="39">
        <f t="shared" si="1"/>
        <v>1.625</v>
      </c>
      <c r="F16" s="39">
        <f t="shared" si="1"/>
        <v>2</v>
      </c>
      <c r="G16" s="39">
        <f t="shared" si="1"/>
        <v>1.375</v>
      </c>
      <c r="H16" s="39">
        <f t="shared" si="1"/>
        <v>2.125</v>
      </c>
      <c r="I16" s="48"/>
    </row>
    <row r="17" spans="1:11" ht="15">
      <c r="A17" s="38" t="s">
        <v>76</v>
      </c>
      <c r="J17" s="40">
        <f>AVERAGE(J4:J16)</f>
        <v>11.285714285714286</v>
      </c>
      <c r="K17" s="40">
        <f>AVERAGE(K4:K16)</f>
        <v>0.2857142857142857</v>
      </c>
    </row>
    <row r="18" spans="1:11" ht="15">
      <c r="A18" s="38" t="s">
        <v>77</v>
      </c>
      <c r="J18" s="41">
        <f>SUM(J3:J12)</f>
        <v>104</v>
      </c>
      <c r="K18" s="41">
        <f>SUM(K3:K12)</f>
        <v>3</v>
      </c>
    </row>
  </sheetData>
  <mergeCells count="2">
    <mergeCell ref="B1:H1"/>
    <mergeCell ref="J1:K1"/>
  </mergeCells>
  <printOptions gridLines="1" gridLinesSet="0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>
    <oddHeader>&amp;A</oddHeader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K18"/>
  <sheetViews>
    <sheetView workbookViewId="0">
      <selection activeCell="G25" sqref="G25"/>
    </sheetView>
  </sheetViews>
  <sheetFormatPr defaultRowHeight="12.75"/>
  <cols>
    <col min="1" max="1" width="20.7109375" customWidth="1"/>
    <col min="2" max="9" width="8.7109375" customWidth="1"/>
    <col min="10" max="10" width="10.7109375" customWidth="1"/>
    <col min="11" max="11" width="12" customWidth="1"/>
  </cols>
  <sheetData>
    <row r="1" spans="1:11" ht="16.5" thickTop="1" thickBot="1">
      <c r="A1" s="52" t="s">
        <v>0</v>
      </c>
      <c r="B1" s="53" t="s">
        <v>1</v>
      </c>
      <c r="C1" s="53"/>
      <c r="D1" s="53"/>
      <c r="E1" s="53"/>
      <c r="F1" s="53"/>
      <c r="G1" s="53"/>
      <c r="H1" s="53"/>
      <c r="I1" s="54"/>
      <c r="J1" s="53" t="s">
        <v>34</v>
      </c>
      <c r="K1" s="53"/>
    </row>
    <row r="2" spans="1:11" ht="16.5" thickTop="1" thickBot="1">
      <c r="A2" s="52"/>
      <c r="B2" s="54" t="s">
        <v>3</v>
      </c>
      <c r="C2" s="54" t="s">
        <v>4</v>
      </c>
      <c r="D2" s="54" t="s">
        <v>23</v>
      </c>
      <c r="E2" s="54" t="s">
        <v>6</v>
      </c>
      <c r="F2" s="54" t="s">
        <v>7</v>
      </c>
      <c r="G2" s="54" t="s">
        <v>24</v>
      </c>
      <c r="H2" s="54" t="s">
        <v>25</v>
      </c>
      <c r="I2" s="54" t="s">
        <v>111</v>
      </c>
      <c r="J2" s="52" t="s">
        <v>10</v>
      </c>
      <c r="K2" s="52" t="s">
        <v>11</v>
      </c>
    </row>
    <row r="3" spans="1:11" ht="13.5" thickTop="1">
      <c r="A3" s="3" t="s">
        <v>35</v>
      </c>
      <c r="B3" s="4">
        <v>2</v>
      </c>
      <c r="C3" s="4">
        <v>2</v>
      </c>
      <c r="D3" s="4">
        <v>3</v>
      </c>
      <c r="E3" s="4">
        <v>2</v>
      </c>
      <c r="F3" s="4">
        <v>1</v>
      </c>
      <c r="G3" s="4">
        <v>1</v>
      </c>
      <c r="H3" s="4">
        <v>3</v>
      </c>
      <c r="I3" s="49">
        <f>AVERAGE(B3:H3)</f>
        <v>2</v>
      </c>
      <c r="J3" s="4">
        <v>30</v>
      </c>
      <c r="K3" s="4">
        <v>0</v>
      </c>
    </row>
    <row r="4" spans="1:11">
      <c r="A4" s="5" t="s">
        <v>36</v>
      </c>
      <c r="B4" s="6">
        <v>2</v>
      </c>
      <c r="C4" s="6">
        <v>2</v>
      </c>
      <c r="D4" s="6">
        <v>3</v>
      </c>
      <c r="E4" s="6">
        <v>2</v>
      </c>
      <c r="F4" s="6">
        <v>1</v>
      </c>
      <c r="G4" s="6">
        <v>1</v>
      </c>
      <c r="H4" s="6">
        <v>3</v>
      </c>
      <c r="I4" s="49">
        <f t="shared" ref="I4:I13" si="0">AVERAGE(B4:H4)</f>
        <v>2</v>
      </c>
      <c r="J4" s="6">
        <v>26</v>
      </c>
      <c r="K4" s="6">
        <v>0</v>
      </c>
    </row>
    <row r="5" spans="1:11">
      <c r="A5" s="5" t="s">
        <v>37</v>
      </c>
      <c r="B5" s="6">
        <v>1</v>
      </c>
      <c r="C5" s="6">
        <v>2</v>
      </c>
      <c r="D5" s="6">
        <v>3</v>
      </c>
      <c r="E5" s="6">
        <v>1</v>
      </c>
      <c r="F5" s="6">
        <v>1</v>
      </c>
      <c r="G5" s="6">
        <v>1</v>
      </c>
      <c r="H5" s="6">
        <v>4</v>
      </c>
      <c r="I5" s="49">
        <f t="shared" si="0"/>
        <v>1.8571428571428572</v>
      </c>
      <c r="J5" s="6">
        <v>54</v>
      </c>
      <c r="K5" s="6">
        <v>0</v>
      </c>
    </row>
    <row r="6" spans="1:11">
      <c r="A6" s="5" t="s">
        <v>38</v>
      </c>
      <c r="B6" s="6">
        <v>1</v>
      </c>
      <c r="C6" s="6">
        <v>2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49">
        <f t="shared" si="0"/>
        <v>1.1428571428571428</v>
      </c>
      <c r="J6" s="6">
        <v>125</v>
      </c>
      <c r="K6" s="6">
        <v>0</v>
      </c>
    </row>
    <row r="7" spans="1:11">
      <c r="A7" s="5" t="s">
        <v>39</v>
      </c>
      <c r="B7" s="6">
        <v>1</v>
      </c>
      <c r="C7" s="6">
        <v>2</v>
      </c>
      <c r="D7" s="6">
        <v>2</v>
      </c>
      <c r="E7" s="6">
        <v>1</v>
      </c>
      <c r="F7" s="6">
        <v>1</v>
      </c>
      <c r="G7" s="6">
        <v>1</v>
      </c>
      <c r="H7" s="6">
        <v>1</v>
      </c>
      <c r="I7" s="49">
        <f t="shared" si="0"/>
        <v>1.2857142857142858</v>
      </c>
      <c r="J7" s="6">
        <v>222</v>
      </c>
      <c r="K7" s="6">
        <v>16</v>
      </c>
    </row>
    <row r="8" spans="1:11">
      <c r="A8" s="5" t="s">
        <v>40</v>
      </c>
      <c r="B8" s="6">
        <v>3</v>
      </c>
      <c r="C8" s="6">
        <v>1</v>
      </c>
      <c r="D8" s="6">
        <v>4</v>
      </c>
      <c r="E8" s="6">
        <v>2</v>
      </c>
      <c r="F8" s="6">
        <v>2</v>
      </c>
      <c r="G8" s="6">
        <v>2</v>
      </c>
      <c r="H8" s="6">
        <v>1</v>
      </c>
      <c r="I8" s="49">
        <f t="shared" si="0"/>
        <v>2.1428571428571428</v>
      </c>
      <c r="J8" s="6">
        <v>30</v>
      </c>
      <c r="K8" s="6">
        <v>0</v>
      </c>
    </row>
    <row r="9" spans="1:11">
      <c r="A9" s="5" t="s">
        <v>41</v>
      </c>
      <c r="B9" s="6">
        <v>1</v>
      </c>
      <c r="C9" s="6">
        <v>1</v>
      </c>
      <c r="D9" s="6">
        <v>3</v>
      </c>
      <c r="E9" s="6">
        <v>1</v>
      </c>
      <c r="F9" s="6">
        <v>3</v>
      </c>
      <c r="G9" s="6">
        <v>1</v>
      </c>
      <c r="H9" s="6">
        <v>1</v>
      </c>
      <c r="I9" s="49">
        <f t="shared" si="0"/>
        <v>1.5714285714285714</v>
      </c>
      <c r="J9" s="6">
        <v>32</v>
      </c>
      <c r="K9" s="6">
        <v>0</v>
      </c>
    </row>
    <row r="10" spans="1:11">
      <c r="A10" s="5" t="s">
        <v>42</v>
      </c>
      <c r="B10" s="6">
        <v>4</v>
      </c>
      <c r="C10" s="6">
        <v>3</v>
      </c>
      <c r="D10" s="6">
        <v>1</v>
      </c>
      <c r="E10" s="6">
        <v>1</v>
      </c>
      <c r="F10" s="6">
        <v>1</v>
      </c>
      <c r="G10" s="6">
        <v>1</v>
      </c>
      <c r="H10" s="6">
        <v>2</v>
      </c>
      <c r="I10" s="49">
        <f t="shared" si="0"/>
        <v>1.8571428571428572</v>
      </c>
      <c r="J10" s="6">
        <v>21</v>
      </c>
      <c r="K10" s="6">
        <v>0</v>
      </c>
    </row>
    <row r="11" spans="1:11">
      <c r="A11" s="5" t="s">
        <v>43</v>
      </c>
      <c r="B11" s="6">
        <v>4</v>
      </c>
      <c r="C11" s="6">
        <v>3</v>
      </c>
      <c r="D11" s="6">
        <v>3</v>
      </c>
      <c r="E11" s="6">
        <v>1</v>
      </c>
      <c r="F11" s="6">
        <v>1</v>
      </c>
      <c r="G11" s="6">
        <v>1</v>
      </c>
      <c r="H11" s="6">
        <v>1</v>
      </c>
      <c r="I11" s="49">
        <f t="shared" si="0"/>
        <v>2</v>
      </c>
      <c r="J11" s="6">
        <v>14</v>
      </c>
      <c r="K11" s="6">
        <v>0</v>
      </c>
    </row>
    <row r="12" spans="1:11">
      <c r="A12" s="5" t="s">
        <v>44</v>
      </c>
      <c r="B12" s="6">
        <v>1</v>
      </c>
      <c r="C12" s="6">
        <v>4</v>
      </c>
      <c r="D12" s="6">
        <v>3</v>
      </c>
      <c r="E12" s="6">
        <v>1</v>
      </c>
      <c r="F12" s="6">
        <v>1</v>
      </c>
      <c r="G12" s="6">
        <v>1</v>
      </c>
      <c r="H12" s="6">
        <v>1</v>
      </c>
      <c r="I12" s="49">
        <f t="shared" si="0"/>
        <v>1.7142857142857142</v>
      </c>
      <c r="J12" s="6">
        <v>144</v>
      </c>
      <c r="K12" s="6">
        <v>63</v>
      </c>
    </row>
    <row r="13" spans="1:11">
      <c r="A13" s="5" t="s">
        <v>45</v>
      </c>
      <c r="B13" s="6">
        <v>1</v>
      </c>
      <c r="C13" s="6">
        <v>3</v>
      </c>
      <c r="D13" s="6">
        <v>3</v>
      </c>
      <c r="E13" s="6">
        <v>1</v>
      </c>
      <c r="F13" s="6">
        <v>1</v>
      </c>
      <c r="G13" s="6">
        <v>1</v>
      </c>
      <c r="H13" s="6">
        <v>1</v>
      </c>
      <c r="I13" s="49">
        <f t="shared" si="0"/>
        <v>1.5714285714285714</v>
      </c>
      <c r="J13" s="5">
        <v>2</v>
      </c>
      <c r="K13" s="5">
        <v>0</v>
      </c>
    </row>
    <row r="14" spans="1:1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>
      <c r="A16" s="38" t="s">
        <v>75</v>
      </c>
      <c r="B16" s="39">
        <f>AVERAGE(B3:B12)</f>
        <v>2</v>
      </c>
      <c r="C16" s="39">
        <f t="shared" ref="C16:H16" si="1">AVERAGE(C3:C15)</f>
        <v>2.2727272727272729</v>
      </c>
      <c r="D16" s="39">
        <f t="shared" si="1"/>
        <v>2.6363636363636362</v>
      </c>
      <c r="E16" s="39">
        <f t="shared" si="1"/>
        <v>1.2727272727272727</v>
      </c>
      <c r="F16" s="39">
        <f t="shared" si="1"/>
        <v>1.2727272727272727</v>
      </c>
      <c r="G16" s="39">
        <f t="shared" si="1"/>
        <v>1.0909090909090908</v>
      </c>
      <c r="H16" s="39">
        <f t="shared" si="1"/>
        <v>1.7272727272727273</v>
      </c>
      <c r="I16" s="48"/>
    </row>
    <row r="17" spans="1:11" ht="15">
      <c r="A17" s="38" t="s">
        <v>76</v>
      </c>
      <c r="J17" s="40">
        <f>AVERAGE(J4:J16)</f>
        <v>67</v>
      </c>
      <c r="K17" s="40">
        <f>AVERAGE(K4:K16)</f>
        <v>7.9</v>
      </c>
    </row>
    <row r="18" spans="1:11" ht="15">
      <c r="A18" s="38" t="s">
        <v>77</v>
      </c>
      <c r="J18" s="41">
        <f>SUM(J3:J12)</f>
        <v>698</v>
      </c>
      <c r="K18" s="41">
        <f>SUM(K3:K12)</f>
        <v>79</v>
      </c>
    </row>
  </sheetData>
  <mergeCells count="2">
    <mergeCell ref="B1:H1"/>
    <mergeCell ref="J1:K1"/>
  </mergeCells>
  <printOptions gridLines="1" gridLinesSet="0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>
    <oddHeader>&amp;A</oddHeader>
    <oddFooter>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K18"/>
  <sheetViews>
    <sheetView workbookViewId="0">
      <selection activeCell="G25" sqref="G25"/>
    </sheetView>
  </sheetViews>
  <sheetFormatPr defaultRowHeight="12.75"/>
  <cols>
    <col min="1" max="1" width="20.7109375" customWidth="1"/>
    <col min="2" max="9" width="8.7109375" customWidth="1"/>
    <col min="10" max="10" width="10.7109375" customWidth="1"/>
    <col min="11" max="11" width="12" customWidth="1"/>
  </cols>
  <sheetData>
    <row r="1" spans="1:11" ht="16.5" thickTop="1" thickBot="1">
      <c r="A1" s="52" t="s">
        <v>0</v>
      </c>
      <c r="B1" s="53" t="s">
        <v>1</v>
      </c>
      <c r="C1" s="53"/>
      <c r="D1" s="53"/>
      <c r="E1" s="53"/>
      <c r="F1" s="53"/>
      <c r="G1" s="53"/>
      <c r="H1" s="53"/>
      <c r="I1" s="54"/>
      <c r="J1" s="53" t="s">
        <v>2</v>
      </c>
      <c r="K1" s="53"/>
    </row>
    <row r="2" spans="1:11" ht="16.5" thickTop="1" thickBot="1">
      <c r="A2" s="52"/>
      <c r="B2" s="54" t="s">
        <v>3</v>
      </c>
      <c r="C2" s="54" t="s">
        <v>4</v>
      </c>
      <c r="D2" s="54" t="s">
        <v>5</v>
      </c>
      <c r="E2" s="54" t="s">
        <v>6</v>
      </c>
      <c r="F2" s="54" t="s">
        <v>7</v>
      </c>
      <c r="G2" s="54" t="s">
        <v>24</v>
      </c>
      <c r="H2" s="54" t="s">
        <v>9</v>
      </c>
      <c r="I2" s="54" t="s">
        <v>111</v>
      </c>
      <c r="J2" s="52" t="s">
        <v>10</v>
      </c>
      <c r="K2" s="52" t="s">
        <v>11</v>
      </c>
    </row>
    <row r="3" spans="1:11" ht="13.5" thickTop="1">
      <c r="A3" s="3" t="s">
        <v>46</v>
      </c>
      <c r="B3" s="4">
        <v>1</v>
      </c>
      <c r="C3" s="4">
        <v>1</v>
      </c>
      <c r="D3" s="4">
        <v>2</v>
      </c>
      <c r="E3" s="4">
        <v>1</v>
      </c>
      <c r="F3" s="4">
        <v>1</v>
      </c>
      <c r="G3" s="4">
        <v>1</v>
      </c>
      <c r="H3" s="4">
        <v>1</v>
      </c>
      <c r="I3" s="49">
        <f>AVERAGE(B3:H3)</f>
        <v>1.1428571428571428</v>
      </c>
      <c r="J3" s="4">
        <v>1</v>
      </c>
      <c r="K3" s="4">
        <v>3</v>
      </c>
    </row>
    <row r="4" spans="1:11">
      <c r="A4" s="5" t="s">
        <v>47</v>
      </c>
      <c r="B4" s="6">
        <v>2</v>
      </c>
      <c r="C4" s="6">
        <v>3</v>
      </c>
      <c r="D4" s="6">
        <v>3</v>
      </c>
      <c r="E4" s="6">
        <v>4</v>
      </c>
      <c r="F4" s="6">
        <v>4</v>
      </c>
      <c r="G4" s="6">
        <v>3</v>
      </c>
      <c r="H4" s="6">
        <v>3</v>
      </c>
      <c r="I4" s="49">
        <f t="shared" ref="I4:I12" si="0">AVERAGE(B4:H4)</f>
        <v>3.1428571428571428</v>
      </c>
      <c r="J4" s="6">
        <v>1</v>
      </c>
      <c r="K4" s="6">
        <v>3</v>
      </c>
    </row>
    <row r="5" spans="1:11">
      <c r="A5" s="5" t="s">
        <v>48</v>
      </c>
      <c r="B5" s="6">
        <v>3</v>
      </c>
      <c r="C5" s="6">
        <v>4</v>
      </c>
      <c r="D5" s="6">
        <v>1</v>
      </c>
      <c r="E5" s="6">
        <v>2</v>
      </c>
      <c r="F5" s="6">
        <v>2</v>
      </c>
      <c r="G5" s="6">
        <v>3</v>
      </c>
      <c r="H5" s="6">
        <v>3</v>
      </c>
      <c r="I5" s="49">
        <f t="shared" si="0"/>
        <v>2.5714285714285716</v>
      </c>
      <c r="J5" s="6">
        <v>1</v>
      </c>
      <c r="K5" s="6">
        <v>3</v>
      </c>
    </row>
    <row r="6" spans="1:11">
      <c r="A6" s="5" t="s">
        <v>49</v>
      </c>
      <c r="B6" s="6">
        <v>3</v>
      </c>
      <c r="C6" s="6">
        <v>4</v>
      </c>
      <c r="D6" s="6">
        <v>1</v>
      </c>
      <c r="E6" s="6">
        <v>2</v>
      </c>
      <c r="F6" s="6">
        <v>2</v>
      </c>
      <c r="G6" s="6">
        <v>3</v>
      </c>
      <c r="H6" s="6">
        <v>3</v>
      </c>
      <c r="I6" s="49">
        <f t="shared" si="0"/>
        <v>2.5714285714285716</v>
      </c>
      <c r="J6" s="6">
        <v>7</v>
      </c>
      <c r="K6" s="6">
        <v>0</v>
      </c>
    </row>
    <row r="7" spans="1:11">
      <c r="A7" s="5" t="s">
        <v>50</v>
      </c>
      <c r="B7" s="6">
        <v>1</v>
      </c>
      <c r="C7" s="6">
        <v>1</v>
      </c>
      <c r="D7" s="6">
        <v>2</v>
      </c>
      <c r="E7" s="6">
        <v>1</v>
      </c>
      <c r="F7" s="6">
        <v>1</v>
      </c>
      <c r="G7" s="6">
        <v>1</v>
      </c>
      <c r="H7" s="6">
        <v>1</v>
      </c>
      <c r="I7" s="49">
        <f t="shared" si="0"/>
        <v>1.1428571428571428</v>
      </c>
      <c r="J7" s="6">
        <v>1</v>
      </c>
      <c r="K7" s="6">
        <v>3</v>
      </c>
    </row>
    <row r="8" spans="1:11">
      <c r="A8" s="5" t="s">
        <v>51</v>
      </c>
      <c r="B8" s="6">
        <v>2</v>
      </c>
      <c r="C8" s="6">
        <v>3</v>
      </c>
      <c r="D8" s="6">
        <v>3</v>
      </c>
      <c r="E8" s="6">
        <v>4</v>
      </c>
      <c r="F8" s="6">
        <v>4</v>
      </c>
      <c r="G8" s="6">
        <v>3</v>
      </c>
      <c r="H8" s="6">
        <v>3</v>
      </c>
      <c r="I8" s="49">
        <f t="shared" si="0"/>
        <v>3.1428571428571428</v>
      </c>
      <c r="J8" s="6">
        <v>1</v>
      </c>
      <c r="K8" s="6">
        <v>3</v>
      </c>
    </row>
    <row r="9" spans="1:11">
      <c r="A9" s="5" t="s">
        <v>52</v>
      </c>
      <c r="B9" s="6">
        <v>3</v>
      </c>
      <c r="C9" s="6">
        <v>4</v>
      </c>
      <c r="D9" s="6">
        <v>1</v>
      </c>
      <c r="E9" s="6">
        <v>2</v>
      </c>
      <c r="F9" s="6">
        <v>2</v>
      </c>
      <c r="G9" s="6">
        <v>3</v>
      </c>
      <c r="H9" s="6">
        <v>3</v>
      </c>
      <c r="I9" s="49">
        <f t="shared" si="0"/>
        <v>2.5714285714285716</v>
      </c>
      <c r="J9" s="6">
        <v>0</v>
      </c>
      <c r="K9" s="6">
        <v>9</v>
      </c>
    </row>
    <row r="10" spans="1:11">
      <c r="A10" s="5" t="s">
        <v>53</v>
      </c>
      <c r="B10" s="6">
        <v>1</v>
      </c>
      <c r="C10" s="6">
        <v>1</v>
      </c>
      <c r="D10" s="6">
        <v>2</v>
      </c>
      <c r="E10" s="6">
        <v>1</v>
      </c>
      <c r="F10" s="6">
        <v>1</v>
      </c>
      <c r="G10" s="6">
        <v>1</v>
      </c>
      <c r="H10" s="6">
        <v>1</v>
      </c>
      <c r="I10" s="49">
        <f t="shared" si="0"/>
        <v>1.1428571428571428</v>
      </c>
      <c r="J10" s="6">
        <v>0</v>
      </c>
      <c r="K10" s="6">
        <v>8</v>
      </c>
    </row>
    <row r="11" spans="1:11">
      <c r="A11" s="5" t="s">
        <v>54</v>
      </c>
      <c r="B11" s="6">
        <v>2</v>
      </c>
      <c r="C11" s="6">
        <v>3</v>
      </c>
      <c r="D11" s="6">
        <v>3</v>
      </c>
      <c r="E11" s="6">
        <v>4</v>
      </c>
      <c r="F11" s="6">
        <v>4</v>
      </c>
      <c r="G11" s="6">
        <v>3</v>
      </c>
      <c r="H11" s="6">
        <v>3</v>
      </c>
      <c r="I11" s="49">
        <f t="shared" si="0"/>
        <v>3.1428571428571428</v>
      </c>
      <c r="J11" s="6">
        <v>1</v>
      </c>
      <c r="K11" s="6">
        <v>3</v>
      </c>
    </row>
    <row r="12" spans="1:11">
      <c r="A12" s="5" t="s">
        <v>55</v>
      </c>
      <c r="B12" s="6">
        <v>3</v>
      </c>
      <c r="C12" s="6">
        <v>4</v>
      </c>
      <c r="D12" s="6">
        <v>1</v>
      </c>
      <c r="E12" s="6">
        <v>2</v>
      </c>
      <c r="F12" s="6">
        <v>2</v>
      </c>
      <c r="G12" s="6">
        <v>3</v>
      </c>
      <c r="H12" s="6">
        <v>3</v>
      </c>
      <c r="I12" s="49">
        <f t="shared" si="0"/>
        <v>2.5714285714285716</v>
      </c>
      <c r="J12" s="6">
        <v>0</v>
      </c>
      <c r="K12" s="6">
        <v>9</v>
      </c>
    </row>
    <row r="13" spans="1:11">
      <c r="A13" s="5"/>
      <c r="B13" s="6"/>
      <c r="C13" s="6"/>
      <c r="D13" s="6"/>
      <c r="E13" s="6"/>
      <c r="F13" s="6"/>
      <c r="G13" s="6"/>
      <c r="H13" s="6"/>
      <c r="I13" s="6"/>
      <c r="J13" s="5"/>
      <c r="K13" s="5"/>
    </row>
    <row r="14" spans="1:1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>
      <c r="A16" s="38" t="s">
        <v>75</v>
      </c>
      <c r="B16" s="39">
        <f>AVERAGE(B3:B12)</f>
        <v>2.1</v>
      </c>
      <c r="C16" s="39">
        <f t="shared" ref="C16:H16" si="1">AVERAGE(C3:C15)</f>
        <v>2.8</v>
      </c>
      <c r="D16" s="39">
        <f t="shared" si="1"/>
        <v>1.9</v>
      </c>
      <c r="E16" s="39">
        <f t="shared" si="1"/>
        <v>2.2999999999999998</v>
      </c>
      <c r="F16" s="39">
        <f t="shared" si="1"/>
        <v>2.2999999999999998</v>
      </c>
      <c r="G16" s="39">
        <f t="shared" si="1"/>
        <v>2.4</v>
      </c>
      <c r="H16" s="39">
        <f t="shared" si="1"/>
        <v>2.4</v>
      </c>
      <c r="I16" s="48"/>
    </row>
    <row r="17" spans="1:11" ht="15">
      <c r="A17" s="38" t="s">
        <v>76</v>
      </c>
      <c r="J17" s="40">
        <f>AVERAGE(J4:J16)</f>
        <v>1.3333333333333333</v>
      </c>
      <c r="K17" s="40">
        <f>AVERAGE(K4:K16)</f>
        <v>4.5555555555555554</v>
      </c>
    </row>
    <row r="18" spans="1:11" ht="15">
      <c r="A18" s="38" t="s">
        <v>77</v>
      </c>
      <c r="J18" s="41">
        <f>SUM(J3:J12)</f>
        <v>13</v>
      </c>
      <c r="K18" s="41">
        <f>SUM(K3:K12)</f>
        <v>44</v>
      </c>
    </row>
  </sheetData>
  <mergeCells count="2">
    <mergeCell ref="B1:H1"/>
    <mergeCell ref="J1:K1"/>
  </mergeCells>
  <printOptions gridLines="1" gridLinesSet="0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>
    <oddHeader>&amp;A</oddHeader>
    <oddFooter>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K18"/>
  <sheetViews>
    <sheetView workbookViewId="0">
      <selection activeCell="G25" sqref="G25"/>
    </sheetView>
  </sheetViews>
  <sheetFormatPr defaultRowHeight="12.75"/>
  <cols>
    <col min="1" max="1" width="20.7109375" customWidth="1"/>
    <col min="2" max="9" width="8.7109375" customWidth="1"/>
    <col min="10" max="10" width="10.7109375" customWidth="1"/>
    <col min="11" max="11" width="12" customWidth="1"/>
  </cols>
  <sheetData>
    <row r="1" spans="1:11" ht="16.5" thickTop="1" thickBot="1">
      <c r="A1" s="52" t="s">
        <v>0</v>
      </c>
      <c r="B1" s="53" t="s">
        <v>1</v>
      </c>
      <c r="C1" s="53"/>
      <c r="D1" s="53"/>
      <c r="E1" s="53"/>
      <c r="F1" s="53"/>
      <c r="G1" s="53"/>
      <c r="H1" s="53"/>
      <c r="I1" s="54"/>
      <c r="J1" s="53" t="s">
        <v>2</v>
      </c>
      <c r="K1" s="53"/>
    </row>
    <row r="2" spans="1:11" ht="16.5" thickTop="1" thickBot="1">
      <c r="A2" s="52"/>
      <c r="B2" s="54" t="s">
        <v>3</v>
      </c>
      <c r="C2" s="54" t="s">
        <v>4</v>
      </c>
      <c r="D2" s="54" t="s">
        <v>5</v>
      </c>
      <c r="E2" s="54" t="s">
        <v>6</v>
      </c>
      <c r="F2" s="54" t="s">
        <v>7</v>
      </c>
      <c r="G2" s="54" t="s">
        <v>8</v>
      </c>
      <c r="H2" s="54" t="s">
        <v>9</v>
      </c>
      <c r="I2" s="54" t="s">
        <v>111</v>
      </c>
      <c r="J2" s="52" t="s">
        <v>10</v>
      </c>
      <c r="K2" s="52" t="s">
        <v>11</v>
      </c>
    </row>
    <row r="3" spans="1:11" ht="13.5" thickTop="1">
      <c r="A3" s="3" t="s">
        <v>56</v>
      </c>
      <c r="B3" s="4">
        <v>1</v>
      </c>
      <c r="C3" s="4">
        <v>2</v>
      </c>
      <c r="D3" s="4">
        <v>1</v>
      </c>
      <c r="E3" s="4">
        <v>3</v>
      </c>
      <c r="F3" s="4">
        <v>2</v>
      </c>
      <c r="G3" s="4">
        <v>1</v>
      </c>
      <c r="H3" s="4">
        <v>2</v>
      </c>
      <c r="I3" s="49">
        <f>AVERAGE(B3:H3)</f>
        <v>1.7142857142857142</v>
      </c>
      <c r="J3" s="4">
        <v>35</v>
      </c>
      <c r="K3" s="4">
        <v>0</v>
      </c>
    </row>
    <row r="4" spans="1:11">
      <c r="A4" s="5" t="s">
        <v>57</v>
      </c>
      <c r="B4" s="6">
        <v>1</v>
      </c>
      <c r="C4" s="6">
        <v>1</v>
      </c>
      <c r="D4" s="6">
        <v>1</v>
      </c>
      <c r="E4" s="6">
        <v>2</v>
      </c>
      <c r="F4" s="6">
        <v>2</v>
      </c>
      <c r="G4" s="6">
        <v>1</v>
      </c>
      <c r="H4" s="6">
        <v>1</v>
      </c>
      <c r="I4" s="49">
        <f t="shared" ref="I4:I12" si="0">AVERAGE(B4:H4)</f>
        <v>1.2857142857142858</v>
      </c>
      <c r="J4" s="6">
        <v>22</v>
      </c>
      <c r="K4" s="6">
        <v>0</v>
      </c>
    </row>
    <row r="5" spans="1:11">
      <c r="A5" s="5" t="s">
        <v>58</v>
      </c>
      <c r="B5" s="6">
        <v>2</v>
      </c>
      <c r="C5" s="6">
        <v>1</v>
      </c>
      <c r="D5" s="6">
        <v>1</v>
      </c>
      <c r="E5" s="6">
        <v>2</v>
      </c>
      <c r="F5" s="6">
        <v>1</v>
      </c>
      <c r="G5" s="6">
        <v>1</v>
      </c>
      <c r="H5" s="6">
        <v>1</v>
      </c>
      <c r="I5" s="49">
        <f t="shared" si="0"/>
        <v>1.2857142857142858</v>
      </c>
      <c r="J5" s="6">
        <v>42</v>
      </c>
      <c r="K5" s="6">
        <v>0</v>
      </c>
    </row>
    <row r="6" spans="1:11">
      <c r="A6" s="5" t="s">
        <v>59</v>
      </c>
      <c r="B6" s="6">
        <v>2</v>
      </c>
      <c r="C6" s="6">
        <v>2</v>
      </c>
      <c r="D6" s="6">
        <v>2</v>
      </c>
      <c r="E6" s="6">
        <v>2</v>
      </c>
      <c r="F6" s="6">
        <v>3</v>
      </c>
      <c r="G6" s="6">
        <v>1</v>
      </c>
      <c r="H6" s="6">
        <v>2</v>
      </c>
      <c r="I6" s="49">
        <f t="shared" si="0"/>
        <v>2</v>
      </c>
      <c r="J6" s="6">
        <v>21</v>
      </c>
      <c r="K6" s="6">
        <v>1</v>
      </c>
    </row>
    <row r="7" spans="1:11">
      <c r="A7" s="5" t="s">
        <v>60</v>
      </c>
      <c r="B7" s="6">
        <v>2</v>
      </c>
      <c r="C7" s="6">
        <v>2</v>
      </c>
      <c r="D7" s="6">
        <v>2</v>
      </c>
      <c r="E7" s="6">
        <v>3</v>
      </c>
      <c r="F7" s="6">
        <v>2</v>
      </c>
      <c r="G7" s="6">
        <v>2</v>
      </c>
      <c r="H7" s="6">
        <v>1</v>
      </c>
      <c r="I7" s="49">
        <f t="shared" si="0"/>
        <v>2</v>
      </c>
      <c r="J7" s="6">
        <v>33</v>
      </c>
      <c r="K7" s="6">
        <v>0</v>
      </c>
    </row>
    <row r="8" spans="1:11">
      <c r="A8" s="5" t="s">
        <v>61</v>
      </c>
      <c r="B8" s="6">
        <v>1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49">
        <f t="shared" si="0"/>
        <v>1</v>
      </c>
      <c r="J8" s="6">
        <v>1</v>
      </c>
      <c r="K8" s="6">
        <v>0</v>
      </c>
    </row>
    <row r="9" spans="1:11">
      <c r="A9" s="5" t="s">
        <v>62</v>
      </c>
      <c r="B9" s="6">
        <v>2</v>
      </c>
      <c r="C9" s="6">
        <v>3</v>
      </c>
      <c r="D9" s="6">
        <v>2</v>
      </c>
      <c r="E9" s="6">
        <v>2</v>
      </c>
      <c r="F9" s="6">
        <v>2</v>
      </c>
      <c r="G9" s="6">
        <v>1</v>
      </c>
      <c r="H9" s="6">
        <v>2</v>
      </c>
      <c r="I9" s="49">
        <f t="shared" si="0"/>
        <v>2</v>
      </c>
      <c r="J9" s="6">
        <v>12</v>
      </c>
      <c r="K9" s="6">
        <v>0</v>
      </c>
    </row>
    <row r="10" spans="1:11">
      <c r="A10" s="5" t="s">
        <v>63</v>
      </c>
      <c r="B10" s="6">
        <v>3</v>
      </c>
      <c r="C10" s="6">
        <v>2</v>
      </c>
      <c r="D10" s="6">
        <v>3</v>
      </c>
      <c r="E10" s="6">
        <v>2</v>
      </c>
      <c r="F10" s="6">
        <v>3</v>
      </c>
      <c r="G10" s="6">
        <v>2</v>
      </c>
      <c r="H10" s="6">
        <v>3</v>
      </c>
      <c r="I10" s="49">
        <f t="shared" si="0"/>
        <v>2.5714285714285716</v>
      </c>
      <c r="J10" s="6">
        <v>23</v>
      </c>
      <c r="K10" s="6">
        <v>0</v>
      </c>
    </row>
    <row r="11" spans="1:11">
      <c r="A11" s="5"/>
      <c r="B11" s="6"/>
      <c r="C11" s="6"/>
      <c r="D11" s="6"/>
      <c r="E11" s="6"/>
      <c r="F11" s="6"/>
      <c r="G11" s="6"/>
      <c r="H11" s="6"/>
      <c r="I11" s="49"/>
      <c r="J11" s="6"/>
      <c r="K11" s="6"/>
    </row>
    <row r="12" spans="1:11">
      <c r="A12" s="5"/>
      <c r="B12" s="6"/>
      <c r="C12" s="6"/>
      <c r="D12" s="6"/>
      <c r="E12" s="6"/>
      <c r="F12" s="6"/>
      <c r="G12" s="6"/>
      <c r="H12" s="6"/>
      <c r="I12" s="49"/>
      <c r="J12" s="6"/>
      <c r="K12" s="6"/>
    </row>
    <row r="13" spans="1:11">
      <c r="A13" s="5"/>
      <c r="B13" s="6"/>
      <c r="C13" s="6"/>
      <c r="D13" s="6"/>
      <c r="E13" s="6"/>
      <c r="F13" s="6"/>
      <c r="G13" s="6"/>
      <c r="H13" s="6"/>
      <c r="I13" s="6"/>
      <c r="J13" s="5"/>
      <c r="K13" s="5"/>
    </row>
    <row r="14" spans="1:1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>
      <c r="A16" s="38" t="s">
        <v>75</v>
      </c>
      <c r="B16" s="39">
        <f>AVERAGE(B3:B12)</f>
        <v>1.75</v>
      </c>
      <c r="C16" s="39">
        <f t="shared" ref="C16:H16" si="1">AVERAGE(C3:C15)</f>
        <v>1.75</v>
      </c>
      <c r="D16" s="39">
        <f t="shared" si="1"/>
        <v>1.625</v>
      </c>
      <c r="E16" s="39">
        <f t="shared" si="1"/>
        <v>2.125</v>
      </c>
      <c r="F16" s="39">
        <f t="shared" si="1"/>
        <v>2</v>
      </c>
      <c r="G16" s="39">
        <f t="shared" si="1"/>
        <v>1.25</v>
      </c>
      <c r="H16" s="39">
        <f t="shared" si="1"/>
        <v>1.625</v>
      </c>
      <c r="I16" s="48"/>
    </row>
    <row r="17" spans="1:11" ht="15">
      <c r="A17" s="38" t="s">
        <v>76</v>
      </c>
      <c r="J17" s="40">
        <f>AVERAGE(J4:J16)</f>
        <v>22</v>
      </c>
      <c r="K17" s="40">
        <f>AVERAGE(K4:K16)</f>
        <v>0.14285714285714285</v>
      </c>
    </row>
    <row r="18" spans="1:11" ht="15">
      <c r="A18" s="38" t="s">
        <v>77</v>
      </c>
      <c r="J18" s="41">
        <f>SUM(J3:J12)</f>
        <v>189</v>
      </c>
      <c r="K18" s="41">
        <f>SUM(K3:K12)</f>
        <v>1</v>
      </c>
    </row>
  </sheetData>
  <mergeCells count="2">
    <mergeCell ref="B1:H1"/>
    <mergeCell ref="J1:K1"/>
  </mergeCells>
  <printOptions gridLines="1" gridLinesSet="0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>
    <oddHeader>&amp;A</oddHeader>
    <oddFooter>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1:K18"/>
  <sheetViews>
    <sheetView tabSelected="1" workbookViewId="0">
      <selection activeCell="G25" sqref="G25"/>
    </sheetView>
  </sheetViews>
  <sheetFormatPr defaultRowHeight="12.75"/>
  <cols>
    <col min="1" max="1" width="20.7109375" customWidth="1"/>
    <col min="2" max="9" width="8.7109375" customWidth="1"/>
    <col min="10" max="10" width="10.7109375" customWidth="1"/>
    <col min="11" max="11" width="12" customWidth="1"/>
  </cols>
  <sheetData>
    <row r="1" spans="1:11" ht="16.5" thickTop="1" thickBot="1">
      <c r="A1" s="52" t="s">
        <v>64</v>
      </c>
      <c r="B1" s="53" t="s">
        <v>1</v>
      </c>
      <c r="C1" s="53"/>
      <c r="D1" s="53"/>
      <c r="E1" s="53"/>
      <c r="F1" s="53"/>
      <c r="G1" s="53"/>
      <c r="H1" s="53"/>
      <c r="I1" s="54"/>
      <c r="J1" s="53" t="s">
        <v>2</v>
      </c>
      <c r="K1" s="53"/>
    </row>
    <row r="2" spans="1:11" ht="16.5" thickTop="1" thickBot="1">
      <c r="A2" s="52"/>
      <c r="B2" s="54" t="s">
        <v>3</v>
      </c>
      <c r="C2" s="54" t="s">
        <v>4</v>
      </c>
      <c r="D2" s="54" t="s">
        <v>5</v>
      </c>
      <c r="E2" s="54" t="s">
        <v>6</v>
      </c>
      <c r="F2" s="54" t="s">
        <v>7</v>
      </c>
      <c r="G2" s="54" t="s">
        <v>24</v>
      </c>
      <c r="H2" s="54" t="s">
        <v>9</v>
      </c>
      <c r="I2" s="54" t="s">
        <v>111</v>
      </c>
      <c r="J2" s="52" t="s">
        <v>10</v>
      </c>
      <c r="K2" s="52" t="s">
        <v>11</v>
      </c>
    </row>
    <row r="3" spans="1:11" ht="13.5" thickTop="1">
      <c r="A3" s="3" t="s">
        <v>65</v>
      </c>
      <c r="B3" s="4">
        <v>1</v>
      </c>
      <c r="C3" s="4">
        <v>2</v>
      </c>
      <c r="D3" s="4">
        <v>1</v>
      </c>
      <c r="E3" s="4">
        <v>2</v>
      </c>
      <c r="F3" s="4">
        <v>1</v>
      </c>
      <c r="G3" s="4">
        <v>2</v>
      </c>
      <c r="H3" s="4">
        <v>3</v>
      </c>
      <c r="I3" s="49">
        <f>AVERAGE(B3:H3)</f>
        <v>1.7142857142857142</v>
      </c>
      <c r="J3" s="4">
        <v>20</v>
      </c>
      <c r="K3" s="4">
        <v>0</v>
      </c>
    </row>
    <row r="4" spans="1:11">
      <c r="A4" s="5" t="s">
        <v>66</v>
      </c>
      <c r="B4" s="6">
        <v>1</v>
      </c>
      <c r="C4" s="6">
        <v>1</v>
      </c>
      <c r="D4" s="6">
        <v>1</v>
      </c>
      <c r="E4" s="6">
        <v>1</v>
      </c>
      <c r="F4" s="6">
        <v>1</v>
      </c>
      <c r="G4" s="6">
        <v>1</v>
      </c>
      <c r="H4" s="6">
        <v>2</v>
      </c>
      <c r="I4" s="49">
        <f t="shared" ref="I4:I12" si="0">AVERAGE(B4:H4)</f>
        <v>1.1428571428571428</v>
      </c>
      <c r="J4" s="6">
        <v>0</v>
      </c>
      <c r="K4" s="6">
        <v>0</v>
      </c>
    </row>
    <row r="5" spans="1:11">
      <c r="A5" s="5" t="s">
        <v>67</v>
      </c>
      <c r="B5" s="6">
        <v>3</v>
      </c>
      <c r="C5" s="6">
        <v>4</v>
      </c>
      <c r="D5" s="6">
        <v>3</v>
      </c>
      <c r="E5" s="6">
        <v>2</v>
      </c>
      <c r="F5" s="6">
        <v>4</v>
      </c>
      <c r="G5" s="6">
        <v>1</v>
      </c>
      <c r="H5" s="6">
        <v>3</v>
      </c>
      <c r="I5" s="49">
        <f t="shared" si="0"/>
        <v>2.8571428571428572</v>
      </c>
      <c r="J5" s="6">
        <v>5</v>
      </c>
      <c r="K5" s="6">
        <v>0</v>
      </c>
    </row>
    <row r="6" spans="1:11">
      <c r="A6" s="5" t="s">
        <v>68</v>
      </c>
      <c r="B6" s="6">
        <v>2</v>
      </c>
      <c r="C6" s="6">
        <v>4</v>
      </c>
      <c r="D6" s="6">
        <v>3</v>
      </c>
      <c r="E6" s="6">
        <v>2</v>
      </c>
      <c r="F6" s="6">
        <v>3</v>
      </c>
      <c r="G6" s="6">
        <v>2</v>
      </c>
      <c r="H6" s="6">
        <v>3</v>
      </c>
      <c r="I6" s="49">
        <f t="shared" si="0"/>
        <v>2.7142857142857144</v>
      </c>
      <c r="J6" s="6">
        <v>125</v>
      </c>
      <c r="K6" s="6">
        <v>5</v>
      </c>
    </row>
    <row r="7" spans="1:11">
      <c r="A7" s="5" t="s">
        <v>69</v>
      </c>
      <c r="B7" s="6">
        <v>1</v>
      </c>
      <c r="C7" s="6">
        <v>2</v>
      </c>
      <c r="D7" s="6">
        <v>1</v>
      </c>
      <c r="E7" s="6">
        <v>2</v>
      </c>
      <c r="F7" s="6">
        <v>1</v>
      </c>
      <c r="G7" s="6">
        <v>1</v>
      </c>
      <c r="H7" s="6">
        <v>1</v>
      </c>
      <c r="I7" s="49">
        <f t="shared" si="0"/>
        <v>1.2857142857142858</v>
      </c>
      <c r="J7" s="6">
        <v>65</v>
      </c>
      <c r="K7" s="6">
        <v>0</v>
      </c>
    </row>
    <row r="8" spans="1:11">
      <c r="A8" s="5" t="s">
        <v>70</v>
      </c>
      <c r="B8" s="6">
        <v>3</v>
      </c>
      <c r="C8" s="6">
        <v>3</v>
      </c>
      <c r="D8" s="6">
        <v>3</v>
      </c>
      <c r="E8" s="6">
        <v>3</v>
      </c>
      <c r="F8" s="6">
        <v>3</v>
      </c>
      <c r="G8" s="6">
        <v>2</v>
      </c>
      <c r="H8" s="6">
        <v>3</v>
      </c>
      <c r="I8" s="49">
        <f t="shared" si="0"/>
        <v>2.8571428571428572</v>
      </c>
      <c r="J8" s="6">
        <v>34</v>
      </c>
      <c r="K8" s="6">
        <v>1</v>
      </c>
    </row>
    <row r="9" spans="1:11">
      <c r="A9" s="5" t="s">
        <v>71</v>
      </c>
      <c r="B9" s="6">
        <v>3</v>
      </c>
      <c r="C9" s="6">
        <v>4</v>
      </c>
      <c r="D9" s="6">
        <v>2</v>
      </c>
      <c r="E9" s="6">
        <v>2</v>
      </c>
      <c r="F9" s="6">
        <v>3</v>
      </c>
      <c r="G9" s="6">
        <v>1</v>
      </c>
      <c r="H9" s="6">
        <v>2</v>
      </c>
      <c r="I9" s="49">
        <f t="shared" si="0"/>
        <v>2.4285714285714284</v>
      </c>
      <c r="J9" s="6">
        <v>15</v>
      </c>
      <c r="K9" s="6">
        <v>0</v>
      </c>
    </row>
    <row r="10" spans="1:11">
      <c r="A10" s="5" t="s">
        <v>72</v>
      </c>
      <c r="B10" s="6">
        <v>3</v>
      </c>
      <c r="C10" s="6">
        <v>4</v>
      </c>
      <c r="D10" s="6">
        <v>3</v>
      </c>
      <c r="E10" s="6">
        <v>2</v>
      </c>
      <c r="F10" s="6">
        <v>2</v>
      </c>
      <c r="G10" s="6">
        <v>2</v>
      </c>
      <c r="H10" s="6">
        <v>3</v>
      </c>
      <c r="I10" s="49">
        <f t="shared" si="0"/>
        <v>2.7142857142857144</v>
      </c>
      <c r="J10" s="6">
        <v>0</v>
      </c>
      <c r="K10" s="6">
        <v>0</v>
      </c>
    </row>
    <row r="11" spans="1:11">
      <c r="A11" s="5" t="s">
        <v>73</v>
      </c>
      <c r="B11" s="6">
        <v>1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2</v>
      </c>
      <c r="I11" s="49">
        <f t="shared" si="0"/>
        <v>1.1428571428571428</v>
      </c>
      <c r="J11" s="6">
        <v>2</v>
      </c>
      <c r="K11" s="6">
        <v>0</v>
      </c>
    </row>
    <row r="12" spans="1:11">
      <c r="A12" s="5" t="s">
        <v>74</v>
      </c>
      <c r="B12" s="6">
        <v>1</v>
      </c>
      <c r="C12" s="6">
        <v>2</v>
      </c>
      <c r="D12" s="6">
        <v>1</v>
      </c>
      <c r="E12" s="6">
        <v>2</v>
      </c>
      <c r="F12" s="6">
        <v>2</v>
      </c>
      <c r="G12" s="6">
        <v>1</v>
      </c>
      <c r="H12" s="6">
        <v>1</v>
      </c>
      <c r="I12" s="49">
        <f t="shared" si="0"/>
        <v>1.4285714285714286</v>
      </c>
      <c r="J12" s="6">
        <v>52</v>
      </c>
      <c r="K12" s="6">
        <v>0</v>
      </c>
    </row>
    <row r="13" spans="1:11">
      <c r="A13" s="5"/>
      <c r="B13" s="6"/>
      <c r="C13" s="6"/>
      <c r="D13" s="6"/>
      <c r="E13" s="6"/>
      <c r="F13" s="6"/>
      <c r="G13" s="6"/>
      <c r="H13" s="6"/>
      <c r="I13" s="6"/>
      <c r="J13" s="5"/>
      <c r="K13" s="5"/>
    </row>
    <row r="14" spans="1:1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>
      <c r="A16" s="38" t="s">
        <v>75</v>
      </c>
      <c r="B16" s="39">
        <f>AVERAGE(B3:B12)</f>
        <v>1.9</v>
      </c>
      <c r="C16" s="39">
        <f t="shared" ref="C16:H16" si="1">AVERAGE(C3:C15)</f>
        <v>2.7</v>
      </c>
      <c r="D16" s="39">
        <f t="shared" si="1"/>
        <v>1.9</v>
      </c>
      <c r="E16" s="39">
        <f t="shared" si="1"/>
        <v>1.9</v>
      </c>
      <c r="F16" s="39">
        <f t="shared" si="1"/>
        <v>2.1</v>
      </c>
      <c r="G16" s="39">
        <f t="shared" si="1"/>
        <v>1.4</v>
      </c>
      <c r="H16" s="39">
        <f t="shared" si="1"/>
        <v>2.2999999999999998</v>
      </c>
      <c r="I16" s="48"/>
    </row>
    <row r="17" spans="1:11" ht="15">
      <c r="A17" s="38" t="s">
        <v>76</v>
      </c>
      <c r="J17" s="40">
        <f>AVERAGE(J4:J16)</f>
        <v>33.111111111111114</v>
      </c>
      <c r="K17" s="40">
        <f>AVERAGE(K4:K16)</f>
        <v>0.66666666666666663</v>
      </c>
    </row>
    <row r="18" spans="1:11" ht="15">
      <c r="A18" s="38" t="s">
        <v>77</v>
      </c>
      <c r="J18" s="41">
        <f>SUM(J3:J12)</f>
        <v>318</v>
      </c>
      <c r="K18" s="41">
        <f>SUM(K3:K12)</f>
        <v>6</v>
      </c>
    </row>
  </sheetData>
  <mergeCells count="2">
    <mergeCell ref="B1:H1"/>
    <mergeCell ref="J1:K1"/>
  </mergeCells>
  <printOptions gridLines="1" gridLinesSet="0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>
    <oddHeader>&amp;A</oddHeader>
    <oddFooter>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J15"/>
  <sheetViews>
    <sheetView workbookViewId="0">
      <selection activeCell="C13" sqref="C13"/>
    </sheetView>
  </sheetViews>
  <sheetFormatPr defaultRowHeight="12.75"/>
  <cols>
    <col min="8" max="8" width="10.5703125" bestFit="1" customWidth="1"/>
    <col min="9" max="9" width="12.42578125" bestFit="1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42" t="s">
        <v>1</v>
      </c>
      <c r="B2" s="42"/>
      <c r="C2" s="42"/>
      <c r="D2" s="42"/>
      <c r="E2" s="42"/>
      <c r="F2" s="42"/>
      <c r="G2" s="42"/>
      <c r="H2" s="42" t="s">
        <v>2</v>
      </c>
      <c r="I2" s="42"/>
      <c r="J2" s="1"/>
    </row>
    <row r="3" spans="1:10" ht="15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4" t="s">
        <v>10</v>
      </c>
      <c r="I3" s="44" t="s">
        <v>11</v>
      </c>
      <c r="J3" s="2"/>
    </row>
    <row r="4" spans="1:10" ht="15">
      <c r="A4" s="45">
        <f>AVERAGE(Trida1:Trida6!B3:B15)</f>
        <v>1.9824561403508771</v>
      </c>
      <c r="B4" s="45">
        <f>AVERAGE(Trida1:Trida6!C3:C15)</f>
        <v>2.2982456140350878</v>
      </c>
      <c r="C4" s="45">
        <f>AVERAGE(Trida1:Trida6!D3:D15)</f>
        <v>1.9824561403508771</v>
      </c>
      <c r="D4" s="45">
        <f>AVERAGE(Trida1:Trida6!E3:E15)</f>
        <v>1.7894736842105263</v>
      </c>
      <c r="E4" s="45">
        <f>AVERAGE(Trida1:Trida6!F3:F15)</f>
        <v>1.8771929824561404</v>
      </c>
      <c r="F4" s="45">
        <f>AVERAGE(Trida1:Trida6!G3:G15)</f>
        <v>1.4736842105263157</v>
      </c>
      <c r="G4" s="45">
        <f>AVERAGE(Trida1:Trida6!H3:H15)</f>
        <v>2</v>
      </c>
      <c r="H4" s="46">
        <f>AVERAGE(Trida1:Trida6!J3:J15)</f>
        <v>38.929824561403507</v>
      </c>
      <c r="I4" s="46">
        <f>AVERAGE(Trida1:Trida6!K3:K15)</f>
        <v>2.7017543859649122</v>
      </c>
    </row>
    <row r="7" spans="1:10" ht="15">
      <c r="A7" s="47" t="s">
        <v>78</v>
      </c>
      <c r="B7" s="47"/>
      <c r="C7" s="50">
        <f>MAX(Trida1:Trida6!J3:J15)</f>
        <v>222</v>
      </c>
    </row>
    <row r="9" spans="1:10" ht="15">
      <c r="A9" s="47" t="s">
        <v>113</v>
      </c>
      <c r="B9" s="47"/>
      <c r="C9" s="51">
        <f>AVERAGE(Trida1:Trida6!B3:H15)</f>
        <v>1.9147869674185463</v>
      </c>
    </row>
    <row r="11" spans="1:10" ht="15">
      <c r="A11" s="47" t="s">
        <v>112</v>
      </c>
      <c r="B11" s="47"/>
      <c r="C11" s="50">
        <f>COUNTA(Trida1:Trida6!A3:A15)</f>
        <v>57</v>
      </c>
    </row>
    <row r="13" spans="1:10" ht="15">
      <c r="A13" s="47" t="s">
        <v>109</v>
      </c>
      <c r="B13" s="47"/>
      <c r="C13" s="51">
        <f>MIN(Trida1:Trida6!I3:I15)</f>
        <v>1</v>
      </c>
    </row>
    <row r="15" spans="1:10" ht="15">
      <c r="A15" s="47" t="s">
        <v>110</v>
      </c>
      <c r="B15" s="47"/>
      <c r="C15" s="51">
        <f>MAX(Trida1:Trida6!I3:I15)</f>
        <v>3.1428571428571428</v>
      </c>
    </row>
  </sheetData>
  <mergeCells count="2">
    <mergeCell ref="A2:G2"/>
    <mergeCell ref="H2:I2"/>
  </mergeCells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statistika</vt:lpstr>
      <vt:lpstr>zdrojová data</vt:lpstr>
      <vt:lpstr>Trida1</vt:lpstr>
      <vt:lpstr>Trida2</vt:lpstr>
      <vt:lpstr>Trida3</vt:lpstr>
      <vt:lpstr>Trida4</vt:lpstr>
      <vt:lpstr>Trida5</vt:lpstr>
      <vt:lpstr>Trida6</vt:lpstr>
      <vt:lpstr>Škola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Silvana Žárská</dc:creator>
  <cp:lastModifiedBy>Vaše jméno</cp:lastModifiedBy>
  <cp:lastPrinted>2011-02-22T14:36:00Z</cp:lastPrinted>
  <dcterms:created xsi:type="dcterms:W3CDTF">2003-02-20T15:26:26Z</dcterms:created>
  <dcterms:modified xsi:type="dcterms:W3CDTF">2012-08-26T13:20:47Z</dcterms:modified>
</cp:coreProperties>
</file>