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8445"/>
  </bookViews>
  <sheets>
    <sheet name="faktura" sheetId="1" r:id="rId1"/>
    <sheet name="zákazníci" sheetId="2" r:id="rId2"/>
    <sheet name="zboží" sheetId="3" r:id="rId3"/>
  </sheets>
  <calcPr calcId="125725"/>
</workbook>
</file>

<file path=xl/calcChain.xml><?xml version="1.0" encoding="utf-8"?>
<calcChain xmlns="http://schemas.openxmlformats.org/spreadsheetml/2006/main">
  <c r="F12" i="1"/>
  <c r="F13"/>
  <c r="F14"/>
  <c r="F15"/>
  <c r="F16"/>
  <c r="F17"/>
  <c r="F18"/>
  <c r="F19"/>
  <c r="F20"/>
  <c r="D10"/>
  <c r="F10" s="1"/>
  <c r="D11"/>
  <c r="F11" s="1"/>
  <c r="D12"/>
  <c r="D13"/>
  <c r="D14"/>
  <c r="D15"/>
  <c r="D16"/>
  <c r="D17"/>
  <c r="D18"/>
  <c r="D19"/>
  <c r="D20"/>
  <c r="D9"/>
  <c r="F9" s="1"/>
  <c r="C10"/>
  <c r="C11"/>
  <c r="C12"/>
  <c r="C13"/>
  <c r="C14"/>
  <c r="C15"/>
  <c r="C16"/>
  <c r="C17"/>
  <c r="C18"/>
  <c r="C19"/>
  <c r="C20"/>
  <c r="C9"/>
  <c r="C6"/>
  <c r="D6"/>
  <c r="D5"/>
  <c r="C5"/>
  <c r="C4"/>
  <c r="F21" l="1"/>
  <c r="F22" l="1"/>
  <c r="F23" s="1"/>
</calcChain>
</file>

<file path=xl/sharedStrings.xml><?xml version="1.0" encoding="utf-8"?>
<sst xmlns="http://schemas.openxmlformats.org/spreadsheetml/2006/main" count="387" uniqueCount="300">
  <si>
    <t>Kód</t>
  </si>
  <si>
    <t>Společnost</t>
  </si>
  <si>
    <t>Příjmení</t>
  </si>
  <si>
    <t>Jméno</t>
  </si>
  <si>
    <t>Funkce</t>
  </si>
  <si>
    <t>Adresa</t>
  </si>
  <si>
    <t>Město</t>
  </si>
  <si>
    <t>Společnost A</t>
  </si>
  <si>
    <t>Bedecs</t>
  </si>
  <si>
    <t>Anna</t>
  </si>
  <si>
    <t/>
  </si>
  <si>
    <t>Vlastník</t>
  </si>
  <si>
    <t>123 1st Street</t>
  </si>
  <si>
    <t>Seattle</t>
  </si>
  <si>
    <t>Společnost B</t>
  </si>
  <si>
    <t>Gratacos Solsona</t>
  </si>
  <si>
    <t>Antonio</t>
  </si>
  <si>
    <t>123 2nd Street</t>
  </si>
  <si>
    <t>Boston</t>
  </si>
  <si>
    <t>Společnost C</t>
  </si>
  <si>
    <t>Axen</t>
  </si>
  <si>
    <t>Thomas</t>
  </si>
  <si>
    <t>Nákupčí</t>
  </si>
  <si>
    <t>123 3rd Street</t>
  </si>
  <si>
    <t>Los Angelas</t>
  </si>
  <si>
    <t>Společnost D</t>
  </si>
  <si>
    <t>Lee</t>
  </si>
  <si>
    <t>Christina</t>
  </si>
  <si>
    <t>Manažer nákupu</t>
  </si>
  <si>
    <t>123 4th Street</t>
  </si>
  <si>
    <t>New York</t>
  </si>
  <si>
    <t>Společnost E</t>
  </si>
  <si>
    <t>O’Donnell</t>
  </si>
  <si>
    <t>Martin</t>
  </si>
  <si>
    <t>123 5th Street</t>
  </si>
  <si>
    <t>Minneapolis</t>
  </si>
  <si>
    <t>Společnost F</t>
  </si>
  <si>
    <t>Pérez-Olaeta</t>
  </si>
  <si>
    <t>Francisco</t>
  </si>
  <si>
    <t>123 6th Street</t>
  </si>
  <si>
    <t>Milwaukee</t>
  </si>
  <si>
    <t>Společnost G</t>
  </si>
  <si>
    <t>Xie</t>
  </si>
  <si>
    <t>Ming-Yang</t>
  </si>
  <si>
    <t>123 7th Street</t>
  </si>
  <si>
    <t>Boise</t>
  </si>
  <si>
    <t>Společnost H</t>
  </si>
  <si>
    <t>Andersen</t>
  </si>
  <si>
    <t>Elizabeth</t>
  </si>
  <si>
    <t>123 8th Street</t>
  </si>
  <si>
    <t>Portland</t>
  </si>
  <si>
    <t>Společnost I</t>
  </si>
  <si>
    <t>Mortensen</t>
  </si>
  <si>
    <t>Sven</t>
  </si>
  <si>
    <t>123 9th Street</t>
  </si>
  <si>
    <t>Salt Lake City</t>
  </si>
  <si>
    <t>Společnost J</t>
  </si>
  <si>
    <t>Wacker</t>
  </si>
  <si>
    <t>Roland</t>
  </si>
  <si>
    <t>123 10th Street</t>
  </si>
  <si>
    <t>Chicago</t>
  </si>
  <si>
    <t>Společnost K</t>
  </si>
  <si>
    <t>Krschne</t>
  </si>
  <si>
    <t>Peter</t>
  </si>
  <si>
    <t>123 11th Street</t>
  </si>
  <si>
    <t>Miami</t>
  </si>
  <si>
    <t>Společnost L</t>
  </si>
  <si>
    <t>Edwards</t>
  </si>
  <si>
    <t>John</t>
  </si>
  <si>
    <t>123 12th Street</t>
  </si>
  <si>
    <t>Las Vegas</t>
  </si>
  <si>
    <t>Společnost M</t>
  </si>
  <si>
    <t>Ludick</t>
  </si>
  <si>
    <t>Andre</t>
  </si>
  <si>
    <t>456 13th Street</t>
  </si>
  <si>
    <t>Memphis</t>
  </si>
  <si>
    <t>Společnost N</t>
  </si>
  <si>
    <t>Grilo</t>
  </si>
  <si>
    <t>Carlos</t>
  </si>
  <si>
    <t>456 14th Street</t>
  </si>
  <si>
    <t>Denver</t>
  </si>
  <si>
    <t>Společnost O</t>
  </si>
  <si>
    <t>Kupkova</t>
  </si>
  <si>
    <t>Helena</t>
  </si>
  <si>
    <t>456 15th Street</t>
  </si>
  <si>
    <t>Honolulu</t>
  </si>
  <si>
    <t>Společnost P</t>
  </si>
  <si>
    <t>Goldschmidt</t>
  </si>
  <si>
    <t>Daniel</t>
  </si>
  <si>
    <t>456 16th Street</t>
  </si>
  <si>
    <t>San Francisco</t>
  </si>
  <si>
    <t>Společnost Q</t>
  </si>
  <si>
    <t>Bagel</t>
  </si>
  <si>
    <t>Jean Philippe</t>
  </si>
  <si>
    <t>456 17th Street</t>
  </si>
  <si>
    <t>Společnost R</t>
  </si>
  <si>
    <t>Autier Miconi</t>
  </si>
  <si>
    <t>Catherine</t>
  </si>
  <si>
    <t>456 18th Street</t>
  </si>
  <si>
    <t>Společnost S</t>
  </si>
  <si>
    <t>Eggerer</t>
  </si>
  <si>
    <t>Alexander</t>
  </si>
  <si>
    <t>Asistent účetnictví</t>
  </si>
  <si>
    <t>789 19th Street</t>
  </si>
  <si>
    <t>Společnost T</t>
  </si>
  <si>
    <t>Li</t>
  </si>
  <si>
    <t>George</t>
  </si>
  <si>
    <t>789 20th Street</t>
  </si>
  <si>
    <t>Společnost U</t>
  </si>
  <si>
    <t>Tham</t>
  </si>
  <si>
    <t>Bernard</t>
  </si>
  <si>
    <t>Účetní</t>
  </si>
  <si>
    <t>789 21th Street</t>
  </si>
  <si>
    <t>Společnost V</t>
  </si>
  <si>
    <t>Ramos</t>
  </si>
  <si>
    <t>Luciana</t>
  </si>
  <si>
    <t>Asistent nákupu</t>
  </si>
  <si>
    <t>789 22th Street</t>
  </si>
  <si>
    <t>Společnost W</t>
  </si>
  <si>
    <t>Entin</t>
  </si>
  <si>
    <t>Michael</t>
  </si>
  <si>
    <t>789 23th Street</t>
  </si>
  <si>
    <t>Společnost X</t>
  </si>
  <si>
    <t>Hasselberg</t>
  </si>
  <si>
    <t>Jonas</t>
  </si>
  <si>
    <t>789 24th Street</t>
  </si>
  <si>
    <t>Společnost Y</t>
  </si>
  <si>
    <t>Rodman</t>
  </si>
  <si>
    <t>789 25th Street</t>
  </si>
  <si>
    <t>Společnost Z</t>
  </si>
  <si>
    <t>Liu</t>
  </si>
  <si>
    <t>Spustit</t>
  </si>
  <si>
    <t>789 26th Street</t>
  </si>
  <si>
    <t>Společnost AA</t>
  </si>
  <si>
    <t>Toh</t>
  </si>
  <si>
    <t>Karen</t>
  </si>
  <si>
    <t>789 27th Street</t>
  </si>
  <si>
    <t>Společnost BB</t>
  </si>
  <si>
    <t>Raghav</t>
  </si>
  <si>
    <t>Amritansh</t>
  </si>
  <si>
    <t>789 28th Street</t>
  </si>
  <si>
    <t>Společnost CC</t>
  </si>
  <si>
    <t>Soo Jung</t>
  </si>
  <si>
    <t>789 29th Street</t>
  </si>
  <si>
    <t>Kód produktu</t>
  </si>
  <si>
    <t>Název výrobku</t>
  </si>
  <si>
    <t>Standardní náklady</t>
  </si>
  <si>
    <t>Ceníková cena</t>
  </si>
  <si>
    <t>Množství na kus</t>
  </si>
  <si>
    <t>Kategorie</t>
  </si>
  <si>
    <t>NWTB-1</t>
  </si>
  <si>
    <t>Northwind Traders Chai</t>
  </si>
  <si>
    <t>10 krabic x 20 sáčků</t>
  </si>
  <si>
    <t>Nápoje</t>
  </si>
  <si>
    <t>NWTCO-3</t>
  </si>
  <si>
    <t>Northwind Traders Sirup</t>
  </si>
  <si>
    <t>12 lahví po 550 ml</t>
  </si>
  <si>
    <t>Koření</t>
  </si>
  <si>
    <t>NWTCO-4</t>
  </si>
  <si>
    <t>Northwind Traders Koření Cajun</t>
  </si>
  <si>
    <t>48 sklenic po 170 g</t>
  </si>
  <si>
    <t>NWTO-5</t>
  </si>
  <si>
    <t>Northwind Traders Olivový olej</t>
  </si>
  <si>
    <t>36 krabic</t>
  </si>
  <si>
    <t>Olej</t>
  </si>
  <si>
    <t>NWTJP-6</t>
  </si>
  <si>
    <t>Northwind Traders Ostružinová marmeláda</t>
  </si>
  <si>
    <t>12 sklenic po 230 g</t>
  </si>
  <si>
    <t>Džemy, zavařeniny</t>
  </si>
  <si>
    <t>NWTDFN-7</t>
  </si>
  <si>
    <t>Northwind Traders Sušené hrušky</t>
  </si>
  <si>
    <t>12 balení po 0,45 kg</t>
  </si>
  <si>
    <t>Sušené ovoce a ořechy</t>
  </si>
  <si>
    <t>NWTS-8</t>
  </si>
  <si>
    <t>Northwind Traders Omáčka z kari</t>
  </si>
  <si>
    <t>12 sklenic po 340 g</t>
  </si>
  <si>
    <t>Omáčky</t>
  </si>
  <si>
    <t>NWTDFN-14</t>
  </si>
  <si>
    <t>Northwind Traders Vlašské ořechy</t>
  </si>
  <si>
    <t>40 balení po 100 g</t>
  </si>
  <si>
    <t>NWTCFV-17</t>
  </si>
  <si>
    <t>Northwind Traders Ovocný koktejl</t>
  </si>
  <si>
    <t>430 g</t>
  </si>
  <si>
    <t>Konzervované ovoce a zelenina</t>
  </si>
  <si>
    <t>NWTBGM-19</t>
  </si>
  <si>
    <t>Northwind Traders Směs čokoládových sušenek</t>
  </si>
  <si>
    <t>10 krabic x 12 kusů</t>
  </si>
  <si>
    <t>Pečené výrobky a směsi</t>
  </si>
  <si>
    <t>Northwind Traders Marmeláda</t>
  </si>
  <si>
    <t>30 dárkových krabic</t>
  </si>
  <si>
    <t>NWTBGM-21</t>
  </si>
  <si>
    <t>Northwind Traders Koláčky</t>
  </si>
  <si>
    <t>24 balení x 4 kusy</t>
  </si>
  <si>
    <t>NWTB-34</t>
  </si>
  <si>
    <t>Northwind Traders Pivo</t>
  </si>
  <si>
    <t>24 lahví po 340 g</t>
  </si>
  <si>
    <t>NWTCM-40</t>
  </si>
  <si>
    <t>Northwind Traders Krabí maso</t>
  </si>
  <si>
    <t>24 plechovek po 115 g</t>
  </si>
  <si>
    <t>Konzervované maso</t>
  </si>
  <si>
    <t>NWTSO-41</t>
  </si>
  <si>
    <t>Northwind Traders Mušlová polévka</t>
  </si>
  <si>
    <t>12 plechovek po 340 g</t>
  </si>
  <si>
    <t>Polévky</t>
  </si>
  <si>
    <t>NWTB-43</t>
  </si>
  <si>
    <t>Northwind Traders Káva</t>
  </si>
  <si>
    <t>16 plechovek po 500 g</t>
  </si>
  <si>
    <t>NWTCA-48</t>
  </si>
  <si>
    <t>Northwind Traders Čokoláda</t>
  </si>
  <si>
    <t>10 balení</t>
  </si>
  <si>
    <t>Bonbóny</t>
  </si>
  <si>
    <t>NWTDFN-51</t>
  </si>
  <si>
    <t>Northwind Traders Sušená jablka</t>
  </si>
  <si>
    <t>50 balení po 300 g</t>
  </si>
  <si>
    <t>NWTG-52</t>
  </si>
  <si>
    <t>Northwind Traders Dlouhozrnná rýže</t>
  </si>
  <si>
    <t>16 krabic po 2 kg</t>
  </si>
  <si>
    <t>Obiloviny</t>
  </si>
  <si>
    <t>NWTP-56</t>
  </si>
  <si>
    <t>Northwind Traders Noky</t>
  </si>
  <si>
    <t>24 balení po 250 g</t>
  </si>
  <si>
    <t>Těstoviny</t>
  </si>
  <si>
    <t>NWTP-57</t>
  </si>
  <si>
    <t>Northwind Traders Ravioli</t>
  </si>
  <si>
    <t>NWTS-65</t>
  </si>
  <si>
    <t>Northwind Traders Omáčka z pálivé papriky</t>
  </si>
  <si>
    <t>32 lahví po 230 g</t>
  </si>
  <si>
    <t>NWTS-66</t>
  </si>
  <si>
    <t>Northwind Traders Rajčatová omáčka</t>
  </si>
  <si>
    <t>24 sklenic po 230 g</t>
  </si>
  <si>
    <t>NWTD-72</t>
  </si>
  <si>
    <t>Northwind Traders Mozzarella</t>
  </si>
  <si>
    <t>24 balení po 200 g</t>
  </si>
  <si>
    <t>Mléčné výrobky</t>
  </si>
  <si>
    <t>NWTDFN-74</t>
  </si>
  <si>
    <t>Northwind Traders Mandle</t>
  </si>
  <si>
    <t>Balení 5 kg</t>
  </si>
  <si>
    <t>NWTCO-77</t>
  </si>
  <si>
    <t>Northwind Traders Hořčice</t>
  </si>
  <si>
    <t>12 krabic</t>
  </si>
  <si>
    <t>NWTDFN-80</t>
  </si>
  <si>
    <t>Northwind Traders Sušené švestky</t>
  </si>
  <si>
    <t>Sáček 0,45 kg</t>
  </si>
  <si>
    <t>NWTB-81</t>
  </si>
  <si>
    <t>Northwind Traders Zelený čaj</t>
  </si>
  <si>
    <t>20 sáčků v krabici</t>
  </si>
  <si>
    <t>NWTC-82</t>
  </si>
  <si>
    <t>Northwind Traders Granola</t>
  </si>
  <si>
    <t>Cereálie</t>
  </si>
  <si>
    <t>NWTCS-83</t>
  </si>
  <si>
    <t>Northwind Traders Bramborové lupínky</t>
  </si>
  <si>
    <t>Brambůrky, křupky</t>
  </si>
  <si>
    <t>NWTBGM-85</t>
  </si>
  <si>
    <t>Northwind Traders Směs sušenek</t>
  </si>
  <si>
    <t>3 krabice</t>
  </si>
  <si>
    <t>NWTBGM-86</t>
  </si>
  <si>
    <t>Northwind Traders Směs koláčů</t>
  </si>
  <si>
    <t>4 krabice</t>
  </si>
  <si>
    <t>NWTB-87</t>
  </si>
  <si>
    <t>Northwind Traders Čaj</t>
  </si>
  <si>
    <t>100 ks na krabici</t>
  </si>
  <si>
    <t>NWTCFV-88</t>
  </si>
  <si>
    <t>Northwind Traders Hrušky</t>
  </si>
  <si>
    <t>NWTCFV-89</t>
  </si>
  <si>
    <t>Northwind Traders Broskve</t>
  </si>
  <si>
    <t>NWTCFV-90</t>
  </si>
  <si>
    <t>Northwind Traders Ananas</t>
  </si>
  <si>
    <t>NWTCFV-91</t>
  </si>
  <si>
    <t>Northwind Traders Náplň do třešňového koláče</t>
  </si>
  <si>
    <t>NWTCFV-92</t>
  </si>
  <si>
    <t>Northwind Traders Zelené fazole</t>
  </si>
  <si>
    <t>410 g</t>
  </si>
  <si>
    <t>NWTCFV-93</t>
  </si>
  <si>
    <t>Northwind Traders Kukuřice</t>
  </si>
  <si>
    <t>NWTCFV-94</t>
  </si>
  <si>
    <t>Northwind Traders Hrách</t>
  </si>
  <si>
    <t>NWTCM-95</t>
  </si>
  <si>
    <t>Northwind Traders Tuňák</t>
  </si>
  <si>
    <t>140 g</t>
  </si>
  <si>
    <t>NWTCM-96</t>
  </si>
  <si>
    <t>Northwind Traders Uzený losos</t>
  </si>
  <si>
    <t>Northwind Traders Hot Cereal</t>
  </si>
  <si>
    <t>NWTSO-98</t>
  </si>
  <si>
    <t>Northwind Traders Zeleninová polévka</t>
  </si>
  <si>
    <t>NWTSO-99</t>
  </si>
  <si>
    <t>Northwind Traders Kuřecí polévka</t>
  </si>
  <si>
    <t>číslo zákazníka</t>
  </si>
  <si>
    <t>společnost</t>
  </si>
  <si>
    <t>jméno a příjmení</t>
  </si>
  <si>
    <t>adresa</t>
  </si>
  <si>
    <t>číslo zboží</t>
  </si>
  <si>
    <t>název výrobku</t>
  </si>
  <si>
    <t>cena</t>
  </si>
  <si>
    <t>počet kusů</t>
  </si>
  <si>
    <t>cena celkem</t>
  </si>
  <si>
    <t>celkem</t>
  </si>
  <si>
    <t>celkem s DPH</t>
  </si>
  <si>
    <t>DPH</t>
  </si>
  <si>
    <t>-</t>
  </si>
  <si>
    <t>Vyplňujeme pouze zelené buňky, zbytek se doplní sám.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</si>
</sst>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8" formatCode="#,##0.00&quot; Kč&quot;;\-#,##0.00&quot; Kč&quot;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charset val="162"/>
    </font>
    <font>
      <sz val="10"/>
      <color indexed="8"/>
      <name val="Arial"/>
      <charset val="238"/>
    </font>
    <font>
      <sz val="10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4" fillId="0" borderId="0"/>
    <xf numFmtId="0" fontId="4" fillId="0" borderId="0"/>
  </cellStyleXfs>
  <cellXfs count="22">
    <xf numFmtId="0" fontId="0" fillId="0" borderId="0" xfId="0"/>
    <xf numFmtId="0" fontId="3" fillId="0" borderId="2" xfId="5" applyFont="1" applyFill="1" applyBorder="1" applyAlignment="1">
      <alignment horizontal="right" wrapText="1"/>
    </xf>
    <xf numFmtId="0" fontId="3" fillId="0" borderId="2" xfId="5" applyFont="1" applyFill="1" applyBorder="1" applyAlignment="1">
      <alignment wrapText="1"/>
    </xf>
    <xf numFmtId="0" fontId="3" fillId="0" borderId="2" xfId="6" applyFont="1" applyFill="1" applyBorder="1" applyAlignment="1">
      <alignment wrapText="1"/>
    </xf>
    <xf numFmtId="0" fontId="3" fillId="0" borderId="2" xfId="6" applyFont="1" applyFill="1" applyBorder="1" applyAlignment="1">
      <alignment horizontal="right" wrapText="1"/>
    </xf>
    <xf numFmtId="168" fontId="3" fillId="0" borderId="2" xfId="6" applyNumberFormat="1" applyFont="1" applyFill="1" applyBorder="1" applyAlignment="1">
      <alignment horizontal="right" wrapText="1" indent="1"/>
    </xf>
    <xf numFmtId="0" fontId="0" fillId="0" borderId="0" xfId="0" applyAlignment="1">
      <alignment horizontal="right" indent="1"/>
    </xf>
    <xf numFmtId="0" fontId="2" fillId="5" borderId="1" xfId="4" applyBorder="1" applyAlignment="1">
      <alignment horizontal="center"/>
    </xf>
    <xf numFmtId="0" fontId="2" fillId="2" borderId="1" xfId="2" applyBorder="1" applyAlignment="1">
      <alignment horizontal="center"/>
    </xf>
    <xf numFmtId="0" fontId="2" fillId="2" borderId="1" xfId="2" applyBorder="1" applyAlignment="1">
      <alignment horizontal="right" indent="1"/>
    </xf>
    <xf numFmtId="0" fontId="0" fillId="6" borderId="0" xfId="0" applyFill="1"/>
    <xf numFmtId="0" fontId="0" fillId="7" borderId="0" xfId="0" applyFill="1"/>
    <xf numFmtId="0" fontId="0" fillId="8" borderId="0" xfId="0" applyFill="1"/>
    <xf numFmtId="0" fontId="2" fillId="5" borderId="0" xfId="4"/>
    <xf numFmtId="0" fontId="0" fillId="6" borderId="0" xfId="0" applyFill="1" applyAlignment="1">
      <alignment horizontal="center"/>
    </xf>
    <xf numFmtId="0" fontId="2" fillId="3" borderId="0" xfId="3"/>
    <xf numFmtId="0" fontId="5" fillId="0" borderId="0" xfId="5" applyFont="1"/>
    <xf numFmtId="44" fontId="0" fillId="8" borderId="0" xfId="1" applyFont="1" applyFill="1"/>
    <xf numFmtId="44" fontId="0" fillId="8" borderId="0" xfId="0" applyNumberFormat="1" applyFill="1"/>
    <xf numFmtId="44" fontId="1" fillId="4" borderId="0" xfId="1" applyFill="1"/>
    <xf numFmtId="44" fontId="2" fillId="3" borderId="0" xfId="1" applyFont="1" applyFill="1"/>
    <xf numFmtId="0" fontId="0" fillId="6" borderId="0" xfId="0" applyFill="1" applyAlignment="1">
      <alignment horizontal="right" indent="2"/>
    </xf>
  </cellXfs>
  <cellStyles count="7">
    <cellStyle name="měny" xfId="1" builtinId="4"/>
    <cellStyle name="normální" xfId="0" builtinId="0"/>
    <cellStyle name="normální_List2" xfId="5"/>
    <cellStyle name="normální_List3" xfId="6"/>
    <cellStyle name="Zvýraznění 1" xfId="2" builtinId="29"/>
    <cellStyle name="Zvýraznění 2" xfId="3" builtinId="33"/>
    <cellStyle name="Zvýraznění 6" xfId="4" builtinId="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26"/>
  <sheetViews>
    <sheetView tabSelected="1" workbookViewId="0">
      <selection activeCell="J15" sqref="J15"/>
    </sheetView>
  </sheetViews>
  <sheetFormatPr defaultRowHeight="15"/>
  <cols>
    <col min="2" max="2" width="16" bestFit="1" customWidth="1"/>
    <col min="3" max="3" width="32.85546875" customWidth="1"/>
    <col min="4" max="4" width="15.42578125" customWidth="1"/>
    <col min="5" max="6" width="13.7109375" customWidth="1"/>
  </cols>
  <sheetData>
    <row r="1" spans="1:7">
      <c r="A1" s="11"/>
      <c r="B1" s="15" t="s">
        <v>299</v>
      </c>
      <c r="C1" s="15"/>
      <c r="D1" s="15"/>
      <c r="E1" s="11"/>
      <c r="F1" s="11"/>
      <c r="G1" s="11"/>
    </row>
    <row r="2" spans="1:7">
      <c r="A2" s="11"/>
      <c r="B2" s="11"/>
      <c r="C2" s="11"/>
      <c r="D2" s="11"/>
      <c r="E2" s="11"/>
      <c r="F2" s="11"/>
      <c r="G2" s="11"/>
    </row>
    <row r="3" spans="1:7">
      <c r="A3" s="11"/>
      <c r="B3" s="13" t="s">
        <v>286</v>
      </c>
      <c r="C3" s="14">
        <v>3</v>
      </c>
      <c r="D3" s="10"/>
      <c r="E3" s="11"/>
      <c r="F3" s="11"/>
      <c r="G3" s="11"/>
    </row>
    <row r="4" spans="1:7">
      <c r="A4" s="11"/>
      <c r="B4" s="13" t="s">
        <v>287</v>
      </c>
      <c r="C4" s="12" t="str">
        <f>VLOOKUP($C$3,zákazníci!$C$4:$I$33,2)</f>
        <v>Společnost C</v>
      </c>
      <c r="D4" s="12"/>
      <c r="E4" s="11"/>
      <c r="F4" s="11"/>
      <c r="G4" s="11"/>
    </row>
    <row r="5" spans="1:7">
      <c r="A5" s="11"/>
      <c r="B5" s="13" t="s">
        <v>288</v>
      </c>
      <c r="C5" s="12" t="str">
        <f>VLOOKUP($C$3,zákazníci!$C$4:$I$33,4)</f>
        <v>Thomas</v>
      </c>
      <c r="D5" s="12" t="str">
        <f>VLOOKUP($C$3,zákazníci!$C$4:$I$33,3)</f>
        <v>Axen</v>
      </c>
      <c r="E5" s="11"/>
      <c r="F5" s="11"/>
      <c r="G5" s="11"/>
    </row>
    <row r="6" spans="1:7">
      <c r="A6" s="11"/>
      <c r="B6" s="13" t="s">
        <v>289</v>
      </c>
      <c r="C6" s="12" t="str">
        <f>VLOOKUP($C$3,zákazníci!$C$4:$I$33,7)</f>
        <v>Los Angelas</v>
      </c>
      <c r="D6" s="12" t="str">
        <f>VLOOKUP($C$3,zákazníci!$C$4:$I$33,6)</f>
        <v>123 3rd Street</v>
      </c>
      <c r="E6" s="11"/>
      <c r="F6" s="11"/>
      <c r="G6" s="11"/>
    </row>
    <row r="7" spans="1:7">
      <c r="A7" s="11"/>
      <c r="B7" s="11"/>
      <c r="C7" s="11"/>
      <c r="D7" s="11"/>
      <c r="E7" s="11"/>
      <c r="F7" s="11"/>
      <c r="G7" s="11"/>
    </row>
    <row r="8" spans="1:7">
      <c r="A8" s="11"/>
      <c r="B8" s="13" t="s">
        <v>290</v>
      </c>
      <c r="C8" s="13" t="s">
        <v>291</v>
      </c>
      <c r="D8" s="13" t="s">
        <v>292</v>
      </c>
      <c r="E8" s="13" t="s">
        <v>293</v>
      </c>
      <c r="F8" s="13" t="s">
        <v>294</v>
      </c>
      <c r="G8" s="11"/>
    </row>
    <row r="9" spans="1:7">
      <c r="A9" s="11"/>
      <c r="B9" s="14">
        <v>4</v>
      </c>
      <c r="C9" s="12" t="str">
        <f>VLOOKUP(B9,zboží!$A$2:$G$47,3)</f>
        <v>Northwind Traders Olivový olej</v>
      </c>
      <c r="D9" s="17">
        <f>VLOOKUP(B9,zboží!$A$2:$G$47,4)</f>
        <v>16.012499999999999</v>
      </c>
      <c r="E9" s="21">
        <v>55</v>
      </c>
      <c r="F9" s="18">
        <f>IF(E9&gt;0,D9*E9,0)</f>
        <v>880.6875</v>
      </c>
      <c r="G9" s="11"/>
    </row>
    <row r="10" spans="1:7">
      <c r="A10" s="11"/>
      <c r="B10" s="14">
        <v>17</v>
      </c>
      <c r="C10" s="12" t="str">
        <f>VLOOKUP(B10,zboží!$A$2:$G$47,3)</f>
        <v>Northwind Traders Čokoláda</v>
      </c>
      <c r="D10" s="17">
        <f>VLOOKUP(B10,zboží!$A$2:$G$47,4)</f>
        <v>9.5625</v>
      </c>
      <c r="E10" s="21">
        <v>4</v>
      </c>
      <c r="F10" s="18">
        <f t="shared" ref="F10:F20" si="0">IF(E10&gt;0,D10*E10,0)</f>
        <v>38.25</v>
      </c>
      <c r="G10" s="11"/>
    </row>
    <row r="11" spans="1:7">
      <c r="A11" s="11"/>
      <c r="B11" s="14">
        <v>7</v>
      </c>
      <c r="C11" s="12" t="str">
        <f>VLOOKUP(B11,zboží!$A$2:$G$47,3)</f>
        <v>Northwind Traders Omáčka z kari</v>
      </c>
      <c r="D11" s="17">
        <f>VLOOKUP(B11,zboží!$A$2:$G$47,4)</f>
        <v>30</v>
      </c>
      <c r="E11" s="21">
        <v>7</v>
      </c>
      <c r="F11" s="18">
        <f t="shared" si="0"/>
        <v>210</v>
      </c>
      <c r="G11" s="11"/>
    </row>
    <row r="12" spans="1:7">
      <c r="A12" s="11"/>
      <c r="B12" s="14"/>
      <c r="C12" s="12" t="str">
        <f>VLOOKUP(B12,zboží!$A$2:$G$47,3)</f>
        <v>-</v>
      </c>
      <c r="D12" s="17" t="str">
        <f>VLOOKUP(B12,zboží!$A$2:$G$47,4)</f>
        <v>-</v>
      </c>
      <c r="E12" s="21"/>
      <c r="F12" s="18">
        <f t="shared" si="0"/>
        <v>0</v>
      </c>
      <c r="G12" s="11"/>
    </row>
    <row r="13" spans="1:7">
      <c r="A13" s="11"/>
      <c r="B13" s="14"/>
      <c r="C13" s="12" t="str">
        <f>VLOOKUP(B13,zboží!$A$2:$G$47,3)</f>
        <v>-</v>
      </c>
      <c r="D13" s="17" t="str">
        <f>VLOOKUP(B13,zboží!$A$2:$G$47,4)</f>
        <v>-</v>
      </c>
      <c r="E13" s="21"/>
      <c r="F13" s="18">
        <f t="shared" si="0"/>
        <v>0</v>
      </c>
      <c r="G13" s="11"/>
    </row>
    <row r="14" spans="1:7">
      <c r="A14" s="11"/>
      <c r="B14" s="14"/>
      <c r="C14" s="12" t="str">
        <f>VLOOKUP(B14,zboží!$A$2:$G$47,3)</f>
        <v>-</v>
      </c>
      <c r="D14" s="17" t="str">
        <f>VLOOKUP(B14,zboží!$A$2:$G$47,4)</f>
        <v>-</v>
      </c>
      <c r="E14" s="21"/>
      <c r="F14" s="18">
        <f t="shared" si="0"/>
        <v>0</v>
      </c>
      <c r="G14" s="11"/>
    </row>
    <row r="15" spans="1:7">
      <c r="A15" s="11"/>
      <c r="B15" s="14"/>
      <c r="C15" s="12" t="str">
        <f>VLOOKUP(B15,zboží!$A$2:$G$47,3)</f>
        <v>-</v>
      </c>
      <c r="D15" s="17" t="str">
        <f>VLOOKUP(B15,zboží!$A$2:$G$47,4)</f>
        <v>-</v>
      </c>
      <c r="E15" s="21"/>
      <c r="F15" s="18">
        <f t="shared" si="0"/>
        <v>0</v>
      </c>
      <c r="G15" s="11"/>
    </row>
    <row r="16" spans="1:7">
      <c r="A16" s="11"/>
      <c r="B16" s="14"/>
      <c r="C16" s="12" t="str">
        <f>VLOOKUP(B16,zboží!$A$2:$G$47,3)</f>
        <v>-</v>
      </c>
      <c r="D16" s="17" t="str">
        <f>VLOOKUP(B16,zboží!$A$2:$G$47,4)</f>
        <v>-</v>
      </c>
      <c r="E16" s="21"/>
      <c r="F16" s="18">
        <f t="shared" si="0"/>
        <v>0</v>
      </c>
      <c r="G16" s="11"/>
    </row>
    <row r="17" spans="1:7">
      <c r="A17" s="11"/>
      <c r="B17" s="14"/>
      <c r="C17" s="12" t="str">
        <f>VLOOKUP(B17,zboží!$A$2:$G$47,3)</f>
        <v>-</v>
      </c>
      <c r="D17" s="17" t="str">
        <f>VLOOKUP(B17,zboží!$A$2:$G$47,4)</f>
        <v>-</v>
      </c>
      <c r="E17" s="21"/>
      <c r="F17" s="18">
        <f t="shared" si="0"/>
        <v>0</v>
      </c>
      <c r="G17" s="11"/>
    </row>
    <row r="18" spans="1:7">
      <c r="A18" s="11"/>
      <c r="B18" s="14"/>
      <c r="C18" s="12" t="str">
        <f>VLOOKUP(B18,zboží!$A$2:$G$47,3)</f>
        <v>-</v>
      </c>
      <c r="D18" s="17" t="str">
        <f>VLOOKUP(B18,zboží!$A$2:$G$47,4)</f>
        <v>-</v>
      </c>
      <c r="E18" s="21"/>
      <c r="F18" s="18">
        <f t="shared" si="0"/>
        <v>0</v>
      </c>
      <c r="G18" s="11"/>
    </row>
    <row r="19" spans="1:7">
      <c r="A19" s="11"/>
      <c r="B19" s="14"/>
      <c r="C19" s="12" t="str">
        <f>VLOOKUP(B19,zboží!$A$2:$G$47,3)</f>
        <v>-</v>
      </c>
      <c r="D19" s="17" t="str">
        <f>VLOOKUP(B19,zboží!$A$2:$G$47,4)</f>
        <v>-</v>
      </c>
      <c r="E19" s="21"/>
      <c r="F19" s="18">
        <f t="shared" si="0"/>
        <v>0</v>
      </c>
      <c r="G19" s="11"/>
    </row>
    <row r="20" spans="1:7">
      <c r="A20" s="11"/>
      <c r="B20" s="14"/>
      <c r="C20" s="12" t="str">
        <f>VLOOKUP(B20,zboží!$A$2:$G$47,3)</f>
        <v>-</v>
      </c>
      <c r="D20" s="17" t="str">
        <f>VLOOKUP(B20,zboží!$A$2:$G$47,4)</f>
        <v>-</v>
      </c>
      <c r="E20" s="21"/>
      <c r="F20" s="18">
        <f t="shared" si="0"/>
        <v>0</v>
      </c>
      <c r="G20" s="11"/>
    </row>
    <row r="21" spans="1:7">
      <c r="A21" s="11"/>
      <c r="B21" s="11"/>
      <c r="C21" s="11"/>
      <c r="D21" s="11"/>
      <c r="E21" s="13" t="s">
        <v>295</v>
      </c>
      <c r="F21" s="19">
        <f>SUM(F9:F20)</f>
        <v>1128.9375</v>
      </c>
      <c r="G21" s="11"/>
    </row>
    <row r="22" spans="1:7">
      <c r="A22" s="11"/>
      <c r="B22" s="11"/>
      <c r="C22" s="11"/>
      <c r="D22" s="11"/>
      <c r="E22" s="13" t="s">
        <v>297</v>
      </c>
      <c r="F22" s="19">
        <f>21%*F21</f>
        <v>237.076875</v>
      </c>
      <c r="G22" s="11"/>
    </row>
    <row r="23" spans="1:7">
      <c r="A23" s="11"/>
      <c r="B23" s="11"/>
      <c r="C23" s="11"/>
      <c r="D23" s="11"/>
      <c r="E23" s="13" t="s">
        <v>296</v>
      </c>
      <c r="F23" s="20">
        <f>F21+F22</f>
        <v>1366.014375</v>
      </c>
      <c r="G23" s="11"/>
    </row>
    <row r="24" spans="1:7">
      <c r="A24" s="11"/>
      <c r="B24" s="11"/>
      <c r="C24" s="11"/>
      <c r="D24" s="11"/>
      <c r="E24" s="11"/>
      <c r="F24" s="11"/>
      <c r="G24" s="11"/>
    </row>
    <row r="25" spans="1:7">
      <c r="A25" s="11"/>
      <c r="B25" s="11"/>
      <c r="C25" s="11"/>
      <c r="D25" s="11"/>
      <c r="E25" s="11"/>
      <c r="F25" s="11"/>
      <c r="G25" s="11"/>
    </row>
    <row r="26" spans="1:7">
      <c r="A26" s="11"/>
      <c r="B26" s="11"/>
      <c r="C26" s="11"/>
      <c r="D26" s="11"/>
      <c r="E26" s="11"/>
      <c r="F26" s="11"/>
      <c r="G26" s="1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C4:I33"/>
  <sheetViews>
    <sheetView topLeftCell="A4" workbookViewId="0">
      <selection activeCell="C4" sqref="C4:I4"/>
    </sheetView>
  </sheetViews>
  <sheetFormatPr defaultRowHeight="15" customHeight="1"/>
  <cols>
    <col min="1" max="1" width="4.42578125" bestFit="1" customWidth="1"/>
    <col min="2" max="2" width="13.5703125" customWidth="1"/>
    <col min="3" max="3" width="6.85546875" customWidth="1"/>
    <col min="4" max="4" width="13.85546875" bestFit="1" customWidth="1"/>
    <col min="5" max="5" width="16" bestFit="1" customWidth="1"/>
    <col min="6" max="6" width="12.85546875" bestFit="1" customWidth="1"/>
    <col min="7" max="7" width="17.5703125" bestFit="1" customWidth="1"/>
    <col min="8" max="8" width="14.28515625" bestFit="1" customWidth="1"/>
    <col min="9" max="9" width="12.7109375" bestFit="1" customWidth="1"/>
  </cols>
  <sheetData>
    <row r="4" spans="3:9" ht="15" customHeight="1"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</row>
    <row r="5" spans="3:9" ht="15" customHeight="1">
      <c r="C5" s="1">
        <v>1</v>
      </c>
      <c r="D5" s="2" t="s">
        <v>7</v>
      </c>
      <c r="E5" s="2" t="s">
        <v>8</v>
      </c>
      <c r="F5" s="2" t="s">
        <v>9</v>
      </c>
      <c r="G5" s="2" t="s">
        <v>11</v>
      </c>
      <c r="H5" s="2" t="s">
        <v>12</v>
      </c>
      <c r="I5" s="2" t="s">
        <v>13</v>
      </c>
    </row>
    <row r="6" spans="3:9" ht="15" customHeight="1">
      <c r="C6" s="1">
        <v>2</v>
      </c>
      <c r="D6" s="2" t="s">
        <v>14</v>
      </c>
      <c r="E6" s="2" t="s">
        <v>15</v>
      </c>
      <c r="F6" s="2" t="s">
        <v>16</v>
      </c>
      <c r="G6" s="2" t="s">
        <v>11</v>
      </c>
      <c r="H6" s="2" t="s">
        <v>17</v>
      </c>
      <c r="I6" s="2" t="s">
        <v>18</v>
      </c>
    </row>
    <row r="7" spans="3:9" ht="15" customHeight="1">
      <c r="C7" s="1">
        <v>3</v>
      </c>
      <c r="D7" s="2" t="s">
        <v>19</v>
      </c>
      <c r="E7" s="2" t="s">
        <v>20</v>
      </c>
      <c r="F7" s="2" t="s">
        <v>21</v>
      </c>
      <c r="G7" s="2" t="s">
        <v>22</v>
      </c>
      <c r="H7" s="2" t="s">
        <v>23</v>
      </c>
      <c r="I7" s="2" t="s">
        <v>24</v>
      </c>
    </row>
    <row r="8" spans="3:9" ht="15" customHeight="1">
      <c r="C8" s="1">
        <v>4</v>
      </c>
      <c r="D8" s="2" t="s">
        <v>25</v>
      </c>
      <c r="E8" s="2" t="s">
        <v>26</v>
      </c>
      <c r="F8" s="2" t="s">
        <v>27</v>
      </c>
      <c r="G8" s="2" t="s">
        <v>28</v>
      </c>
      <c r="H8" s="2" t="s">
        <v>29</v>
      </c>
      <c r="I8" s="2" t="s">
        <v>30</v>
      </c>
    </row>
    <row r="9" spans="3:9" ht="15" customHeight="1">
      <c r="C9" s="1">
        <v>5</v>
      </c>
      <c r="D9" s="2" t="s">
        <v>31</v>
      </c>
      <c r="E9" s="2" t="s">
        <v>32</v>
      </c>
      <c r="F9" s="2" t="s">
        <v>33</v>
      </c>
      <c r="G9" s="2" t="s">
        <v>11</v>
      </c>
      <c r="H9" s="2" t="s">
        <v>34</v>
      </c>
      <c r="I9" s="2" t="s">
        <v>35</v>
      </c>
    </row>
    <row r="10" spans="3:9" ht="15" customHeight="1">
      <c r="C10" s="1">
        <v>6</v>
      </c>
      <c r="D10" s="2" t="s">
        <v>36</v>
      </c>
      <c r="E10" s="2" t="s">
        <v>37</v>
      </c>
      <c r="F10" s="2" t="s">
        <v>38</v>
      </c>
      <c r="G10" s="2" t="s">
        <v>28</v>
      </c>
      <c r="H10" s="2" t="s">
        <v>39</v>
      </c>
      <c r="I10" s="2" t="s">
        <v>40</v>
      </c>
    </row>
    <row r="11" spans="3:9" ht="15" customHeight="1">
      <c r="C11" s="1">
        <v>7</v>
      </c>
      <c r="D11" s="2" t="s">
        <v>41</v>
      </c>
      <c r="E11" s="2" t="s">
        <v>42</v>
      </c>
      <c r="F11" s="2" t="s">
        <v>43</v>
      </c>
      <c r="G11" s="2" t="s">
        <v>11</v>
      </c>
      <c r="H11" s="2" t="s">
        <v>44</v>
      </c>
      <c r="I11" s="2" t="s">
        <v>45</v>
      </c>
    </row>
    <row r="12" spans="3:9" ht="15" customHeight="1">
      <c r="C12" s="1">
        <v>8</v>
      </c>
      <c r="D12" s="2" t="s">
        <v>46</v>
      </c>
      <c r="E12" s="2" t="s">
        <v>47</v>
      </c>
      <c r="F12" s="2" t="s">
        <v>48</v>
      </c>
      <c r="G12" s="2" t="s">
        <v>22</v>
      </c>
      <c r="H12" s="2" t="s">
        <v>49</v>
      </c>
      <c r="I12" s="2" t="s">
        <v>50</v>
      </c>
    </row>
    <row r="13" spans="3:9" ht="15" customHeight="1">
      <c r="C13" s="1">
        <v>9</v>
      </c>
      <c r="D13" s="2" t="s">
        <v>51</v>
      </c>
      <c r="E13" s="2" t="s">
        <v>52</v>
      </c>
      <c r="F13" s="2" t="s">
        <v>53</v>
      </c>
      <c r="G13" s="2" t="s">
        <v>28</v>
      </c>
      <c r="H13" s="2" t="s">
        <v>54</v>
      </c>
      <c r="I13" s="2" t="s">
        <v>55</v>
      </c>
    </row>
    <row r="14" spans="3:9" ht="15" customHeight="1">
      <c r="C14" s="1">
        <v>10</v>
      </c>
      <c r="D14" s="2" t="s">
        <v>56</v>
      </c>
      <c r="E14" s="2" t="s">
        <v>57</v>
      </c>
      <c r="F14" s="2" t="s">
        <v>58</v>
      </c>
      <c r="G14" s="2" t="s">
        <v>28</v>
      </c>
      <c r="H14" s="2" t="s">
        <v>59</v>
      </c>
      <c r="I14" s="2" t="s">
        <v>60</v>
      </c>
    </row>
    <row r="15" spans="3:9" ht="15" customHeight="1">
      <c r="C15" s="1">
        <v>11</v>
      </c>
      <c r="D15" s="2" t="s">
        <v>61</v>
      </c>
      <c r="E15" s="2" t="s">
        <v>62</v>
      </c>
      <c r="F15" s="2" t="s">
        <v>63</v>
      </c>
      <c r="G15" s="2" t="s">
        <v>28</v>
      </c>
      <c r="H15" s="2" t="s">
        <v>64</v>
      </c>
      <c r="I15" s="2" t="s">
        <v>65</v>
      </c>
    </row>
    <row r="16" spans="3:9" ht="15" customHeight="1">
      <c r="C16" s="1">
        <v>12</v>
      </c>
      <c r="D16" s="2" t="s">
        <v>66</v>
      </c>
      <c r="E16" s="2" t="s">
        <v>67</v>
      </c>
      <c r="F16" s="2" t="s">
        <v>68</v>
      </c>
      <c r="G16" s="2" t="s">
        <v>28</v>
      </c>
      <c r="H16" s="2" t="s">
        <v>69</v>
      </c>
      <c r="I16" s="2" t="s">
        <v>70</v>
      </c>
    </row>
    <row r="17" spans="3:9" ht="15" customHeight="1">
      <c r="C17" s="1">
        <v>13</v>
      </c>
      <c r="D17" s="2" t="s">
        <v>71</v>
      </c>
      <c r="E17" s="2" t="s">
        <v>72</v>
      </c>
      <c r="F17" s="2" t="s">
        <v>73</v>
      </c>
      <c r="G17" s="2" t="s">
        <v>22</v>
      </c>
      <c r="H17" s="2" t="s">
        <v>74</v>
      </c>
      <c r="I17" s="2" t="s">
        <v>75</v>
      </c>
    </row>
    <row r="18" spans="3:9" ht="15" customHeight="1">
      <c r="C18" s="1">
        <v>14</v>
      </c>
      <c r="D18" s="2" t="s">
        <v>76</v>
      </c>
      <c r="E18" s="2" t="s">
        <v>77</v>
      </c>
      <c r="F18" s="2" t="s">
        <v>78</v>
      </c>
      <c r="G18" s="2" t="s">
        <v>22</v>
      </c>
      <c r="H18" s="2" t="s">
        <v>79</v>
      </c>
      <c r="I18" s="2" t="s">
        <v>80</v>
      </c>
    </row>
    <row r="19" spans="3:9" ht="15" customHeight="1">
      <c r="C19" s="1">
        <v>15</v>
      </c>
      <c r="D19" s="2" t="s">
        <v>81</v>
      </c>
      <c r="E19" s="2" t="s">
        <v>82</v>
      </c>
      <c r="F19" s="2" t="s">
        <v>83</v>
      </c>
      <c r="G19" s="2" t="s">
        <v>28</v>
      </c>
      <c r="H19" s="2" t="s">
        <v>84</v>
      </c>
      <c r="I19" s="2" t="s">
        <v>85</v>
      </c>
    </row>
    <row r="20" spans="3:9" ht="15" customHeight="1">
      <c r="C20" s="1">
        <v>16</v>
      </c>
      <c r="D20" s="2" t="s">
        <v>86</v>
      </c>
      <c r="E20" s="2" t="s">
        <v>87</v>
      </c>
      <c r="F20" s="2" t="s">
        <v>88</v>
      </c>
      <c r="G20" s="2" t="s">
        <v>22</v>
      </c>
      <c r="H20" s="2" t="s">
        <v>89</v>
      </c>
      <c r="I20" s="2" t="s">
        <v>90</v>
      </c>
    </row>
    <row r="21" spans="3:9" ht="15" customHeight="1">
      <c r="C21" s="1">
        <v>17</v>
      </c>
      <c r="D21" s="2" t="s">
        <v>91</v>
      </c>
      <c r="E21" s="2" t="s">
        <v>92</v>
      </c>
      <c r="F21" s="2" t="s">
        <v>93</v>
      </c>
      <c r="G21" s="2" t="s">
        <v>11</v>
      </c>
      <c r="H21" s="2" t="s">
        <v>94</v>
      </c>
      <c r="I21" s="2" t="s">
        <v>13</v>
      </c>
    </row>
    <row r="22" spans="3:9" ht="15" customHeight="1">
      <c r="C22" s="1">
        <v>18</v>
      </c>
      <c r="D22" s="2" t="s">
        <v>95</v>
      </c>
      <c r="E22" s="2" t="s">
        <v>96</v>
      </c>
      <c r="F22" s="2" t="s">
        <v>97</v>
      </c>
      <c r="G22" s="2" t="s">
        <v>22</v>
      </c>
      <c r="H22" s="2" t="s">
        <v>98</v>
      </c>
      <c r="I22" s="2" t="s">
        <v>18</v>
      </c>
    </row>
    <row r="23" spans="3:9" ht="15" customHeight="1">
      <c r="C23" s="1">
        <v>19</v>
      </c>
      <c r="D23" s="2" t="s">
        <v>99</v>
      </c>
      <c r="E23" s="2" t="s">
        <v>100</v>
      </c>
      <c r="F23" s="2" t="s">
        <v>101</v>
      </c>
      <c r="G23" s="2" t="s">
        <v>102</v>
      </c>
      <c r="H23" s="2" t="s">
        <v>103</v>
      </c>
      <c r="I23" s="2" t="s">
        <v>24</v>
      </c>
    </row>
    <row r="24" spans="3:9" ht="15" customHeight="1">
      <c r="C24" s="1">
        <v>20</v>
      </c>
      <c r="D24" s="2" t="s">
        <v>104</v>
      </c>
      <c r="E24" s="2" t="s">
        <v>105</v>
      </c>
      <c r="F24" s="2" t="s">
        <v>106</v>
      </c>
      <c r="G24" s="2" t="s">
        <v>28</v>
      </c>
      <c r="H24" s="2" t="s">
        <v>107</v>
      </c>
      <c r="I24" s="2" t="s">
        <v>30</v>
      </c>
    </row>
    <row r="25" spans="3:9" ht="15" customHeight="1">
      <c r="C25" s="1">
        <v>21</v>
      </c>
      <c r="D25" s="2" t="s">
        <v>108</v>
      </c>
      <c r="E25" s="2" t="s">
        <v>109</v>
      </c>
      <c r="F25" s="2" t="s">
        <v>110</v>
      </c>
      <c r="G25" s="2" t="s">
        <v>111</v>
      </c>
      <c r="H25" s="2" t="s">
        <v>112</v>
      </c>
      <c r="I25" s="2" t="s">
        <v>35</v>
      </c>
    </row>
    <row r="26" spans="3:9" ht="15" customHeight="1">
      <c r="C26" s="1">
        <v>22</v>
      </c>
      <c r="D26" s="2" t="s">
        <v>113</v>
      </c>
      <c r="E26" s="2" t="s">
        <v>114</v>
      </c>
      <c r="F26" s="2" t="s">
        <v>115</v>
      </c>
      <c r="G26" s="2" t="s">
        <v>116</v>
      </c>
      <c r="H26" s="2" t="s">
        <v>117</v>
      </c>
      <c r="I26" s="2" t="s">
        <v>40</v>
      </c>
    </row>
    <row r="27" spans="3:9" ht="15" customHeight="1">
      <c r="C27" s="1">
        <v>23</v>
      </c>
      <c r="D27" s="2" t="s">
        <v>118</v>
      </c>
      <c r="E27" s="2" t="s">
        <v>119</v>
      </c>
      <c r="F27" s="2" t="s">
        <v>120</v>
      </c>
      <c r="G27" s="2" t="s">
        <v>28</v>
      </c>
      <c r="H27" s="2" t="s">
        <v>121</v>
      </c>
      <c r="I27" s="2" t="s">
        <v>50</v>
      </c>
    </row>
    <row r="28" spans="3:9" ht="15" customHeight="1">
      <c r="C28" s="1">
        <v>24</v>
      </c>
      <c r="D28" s="2" t="s">
        <v>122</v>
      </c>
      <c r="E28" s="2" t="s">
        <v>123</v>
      </c>
      <c r="F28" s="2" t="s">
        <v>124</v>
      </c>
      <c r="G28" s="2" t="s">
        <v>11</v>
      </c>
      <c r="H28" s="2" t="s">
        <v>125</v>
      </c>
      <c r="I28" s="2" t="s">
        <v>55</v>
      </c>
    </row>
    <row r="29" spans="3:9" ht="15" customHeight="1">
      <c r="C29" s="1">
        <v>25</v>
      </c>
      <c r="D29" s="2" t="s">
        <v>126</v>
      </c>
      <c r="E29" s="2" t="s">
        <v>127</v>
      </c>
      <c r="F29" s="2" t="s">
        <v>68</v>
      </c>
      <c r="G29" s="2" t="s">
        <v>28</v>
      </c>
      <c r="H29" s="2" t="s">
        <v>128</v>
      </c>
      <c r="I29" s="2" t="s">
        <v>60</v>
      </c>
    </row>
    <row r="30" spans="3:9" ht="15" customHeight="1">
      <c r="C30" s="1">
        <v>26</v>
      </c>
      <c r="D30" s="2" t="s">
        <v>129</v>
      </c>
      <c r="E30" s="2" t="s">
        <v>130</v>
      </c>
      <c r="F30" s="2" t="s">
        <v>131</v>
      </c>
      <c r="G30" s="2" t="s">
        <v>102</v>
      </c>
      <c r="H30" s="2" t="s">
        <v>132</v>
      </c>
      <c r="I30" s="2" t="s">
        <v>65</v>
      </c>
    </row>
    <row r="31" spans="3:9" ht="15" customHeight="1">
      <c r="C31" s="1">
        <v>27</v>
      </c>
      <c r="D31" s="2" t="s">
        <v>133</v>
      </c>
      <c r="E31" s="2" t="s">
        <v>134</v>
      </c>
      <c r="F31" s="2" t="s">
        <v>135</v>
      </c>
      <c r="G31" s="2" t="s">
        <v>28</v>
      </c>
      <c r="H31" s="2" t="s">
        <v>136</v>
      </c>
      <c r="I31" s="2" t="s">
        <v>70</v>
      </c>
    </row>
    <row r="32" spans="3:9" ht="15" customHeight="1">
      <c r="C32" s="1">
        <v>28</v>
      </c>
      <c r="D32" s="2" t="s">
        <v>137</v>
      </c>
      <c r="E32" s="2" t="s">
        <v>138</v>
      </c>
      <c r="F32" s="2" t="s">
        <v>139</v>
      </c>
      <c r="G32" s="2" t="s">
        <v>28</v>
      </c>
      <c r="H32" s="2" t="s">
        <v>140</v>
      </c>
      <c r="I32" s="2" t="s">
        <v>75</v>
      </c>
    </row>
    <row r="33" spans="3:9" ht="15" customHeight="1">
      <c r="C33" s="1">
        <v>29</v>
      </c>
      <c r="D33" s="2" t="s">
        <v>141</v>
      </c>
      <c r="E33" s="2" t="s">
        <v>26</v>
      </c>
      <c r="F33" s="2" t="s">
        <v>142</v>
      </c>
      <c r="G33" s="2" t="s">
        <v>28</v>
      </c>
      <c r="H33" s="2" t="s">
        <v>143</v>
      </c>
      <c r="I33" s="2" t="s">
        <v>80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G47"/>
  <sheetViews>
    <sheetView workbookViewId="0">
      <selection activeCell="B2" sqref="B2:G2"/>
    </sheetView>
  </sheetViews>
  <sheetFormatPr defaultRowHeight="12" customHeight="1"/>
  <cols>
    <col min="1" max="1" width="4.42578125" bestFit="1" customWidth="1"/>
    <col min="2" max="2" width="19.140625" customWidth="1"/>
    <col min="3" max="3" width="44" bestFit="1" customWidth="1"/>
    <col min="4" max="4" width="19.140625" style="6" customWidth="1"/>
    <col min="5" max="6" width="19.140625" customWidth="1"/>
    <col min="7" max="7" width="29.28515625" bestFit="1" customWidth="1"/>
    <col min="8" max="9" width="19.140625" customWidth="1"/>
  </cols>
  <sheetData>
    <row r="1" spans="1:7" ht="12" customHeight="1">
      <c r="A1" s="8" t="s">
        <v>0</v>
      </c>
      <c r="B1" s="8" t="s">
        <v>144</v>
      </c>
      <c r="C1" s="8" t="s">
        <v>145</v>
      </c>
      <c r="D1" s="9" t="s">
        <v>146</v>
      </c>
      <c r="E1" s="8" t="s">
        <v>147</v>
      </c>
      <c r="F1" s="8" t="s">
        <v>148</v>
      </c>
      <c r="G1" s="8" t="s">
        <v>149</v>
      </c>
    </row>
    <row r="2" spans="1:7" s="16" customFormat="1" ht="12" customHeight="1">
      <c r="A2" s="16">
        <v>0</v>
      </c>
      <c r="B2" s="16" t="s">
        <v>298</v>
      </c>
      <c r="C2" s="16" t="s">
        <v>298</v>
      </c>
      <c r="D2" s="16" t="s">
        <v>298</v>
      </c>
      <c r="E2" s="16" t="s">
        <v>298</v>
      </c>
      <c r="F2" s="16" t="s">
        <v>298</v>
      </c>
      <c r="G2" s="16" t="s">
        <v>298</v>
      </c>
    </row>
    <row r="3" spans="1:7" ht="12" customHeight="1">
      <c r="A3" s="4">
        <v>1</v>
      </c>
      <c r="B3" s="3" t="s">
        <v>150</v>
      </c>
      <c r="C3" s="3" t="s">
        <v>151</v>
      </c>
      <c r="D3" s="5">
        <v>13.5</v>
      </c>
      <c r="E3" s="5">
        <v>18</v>
      </c>
      <c r="F3" s="3" t="s">
        <v>152</v>
      </c>
      <c r="G3" s="3" t="s">
        <v>153</v>
      </c>
    </row>
    <row r="4" spans="1:7" ht="12" customHeight="1">
      <c r="A4" s="4">
        <v>2</v>
      </c>
      <c r="B4" s="3" t="s">
        <v>154</v>
      </c>
      <c r="C4" s="3" t="s">
        <v>155</v>
      </c>
      <c r="D4" s="5">
        <v>7.5</v>
      </c>
      <c r="E4" s="5">
        <v>10</v>
      </c>
      <c r="F4" s="3" t="s">
        <v>156</v>
      </c>
      <c r="G4" s="3" t="s">
        <v>157</v>
      </c>
    </row>
    <row r="5" spans="1:7" ht="12" customHeight="1">
      <c r="A5" s="4">
        <v>3</v>
      </c>
      <c r="B5" s="3" t="s">
        <v>158</v>
      </c>
      <c r="C5" s="3" t="s">
        <v>159</v>
      </c>
      <c r="D5" s="5">
        <v>16.5</v>
      </c>
      <c r="E5" s="5">
        <v>22</v>
      </c>
      <c r="F5" s="3" t="s">
        <v>160</v>
      </c>
      <c r="G5" s="3" t="s">
        <v>157</v>
      </c>
    </row>
    <row r="6" spans="1:7" ht="12" customHeight="1">
      <c r="A6" s="4">
        <v>4</v>
      </c>
      <c r="B6" s="3" t="s">
        <v>161</v>
      </c>
      <c r="C6" s="3" t="s">
        <v>162</v>
      </c>
      <c r="D6" s="5">
        <v>16.012499999999999</v>
      </c>
      <c r="E6" s="5">
        <v>21.35</v>
      </c>
      <c r="F6" s="3" t="s">
        <v>163</v>
      </c>
      <c r="G6" s="3" t="s">
        <v>164</v>
      </c>
    </row>
    <row r="7" spans="1:7" ht="12" customHeight="1">
      <c r="A7" s="4">
        <v>5</v>
      </c>
      <c r="B7" s="3" t="s">
        <v>165</v>
      </c>
      <c r="C7" s="3" t="s">
        <v>166</v>
      </c>
      <c r="D7" s="5">
        <v>18.75</v>
      </c>
      <c r="E7" s="5">
        <v>25</v>
      </c>
      <c r="F7" s="3" t="s">
        <v>167</v>
      </c>
      <c r="G7" s="3" t="s">
        <v>168</v>
      </c>
    </row>
    <row r="8" spans="1:7" ht="12" customHeight="1">
      <c r="A8" s="4">
        <v>6</v>
      </c>
      <c r="B8" s="3" t="s">
        <v>169</v>
      </c>
      <c r="C8" s="3" t="s">
        <v>170</v>
      </c>
      <c r="D8" s="5">
        <v>22.5</v>
      </c>
      <c r="E8" s="5">
        <v>30</v>
      </c>
      <c r="F8" s="3" t="s">
        <v>171</v>
      </c>
      <c r="G8" s="3" t="s">
        <v>172</v>
      </c>
    </row>
    <row r="9" spans="1:7" ht="12" customHeight="1">
      <c r="A9" s="4">
        <v>7</v>
      </c>
      <c r="B9" s="3" t="s">
        <v>173</v>
      </c>
      <c r="C9" s="3" t="s">
        <v>174</v>
      </c>
      <c r="D9" s="5">
        <v>30</v>
      </c>
      <c r="E9" s="5">
        <v>40</v>
      </c>
      <c r="F9" s="3" t="s">
        <v>175</v>
      </c>
      <c r="G9" s="3" t="s">
        <v>176</v>
      </c>
    </row>
    <row r="10" spans="1:7" ht="12" customHeight="1">
      <c r="A10" s="4">
        <v>8</v>
      </c>
      <c r="B10" s="3" t="s">
        <v>177</v>
      </c>
      <c r="C10" s="3" t="s">
        <v>178</v>
      </c>
      <c r="D10" s="5">
        <v>17.4375</v>
      </c>
      <c r="E10" s="5">
        <v>23.25</v>
      </c>
      <c r="F10" s="3" t="s">
        <v>179</v>
      </c>
      <c r="G10" s="3" t="s">
        <v>172</v>
      </c>
    </row>
    <row r="11" spans="1:7" ht="12" customHeight="1">
      <c r="A11" s="4">
        <v>9</v>
      </c>
      <c r="B11" s="3" t="s">
        <v>180</v>
      </c>
      <c r="C11" s="3" t="s">
        <v>181</v>
      </c>
      <c r="D11" s="5">
        <v>29.25</v>
      </c>
      <c r="E11" s="5">
        <v>39</v>
      </c>
      <c r="F11" s="3" t="s">
        <v>182</v>
      </c>
      <c r="G11" s="3" t="s">
        <v>183</v>
      </c>
    </row>
    <row r="12" spans="1:7" ht="12" customHeight="1">
      <c r="A12" s="4">
        <v>10</v>
      </c>
      <c r="B12" s="3" t="s">
        <v>184</v>
      </c>
      <c r="C12" s="3" t="s">
        <v>185</v>
      </c>
      <c r="D12" s="5">
        <v>6.9</v>
      </c>
      <c r="E12" s="5">
        <v>9.1999999999999993</v>
      </c>
      <c r="F12" s="3" t="s">
        <v>186</v>
      </c>
      <c r="G12" s="3" t="s">
        <v>187</v>
      </c>
    </row>
    <row r="13" spans="1:7" ht="12" customHeight="1">
      <c r="A13" s="4">
        <v>11</v>
      </c>
      <c r="B13" s="3" t="s">
        <v>165</v>
      </c>
      <c r="C13" s="3" t="s">
        <v>188</v>
      </c>
      <c r="D13" s="5">
        <v>60.75</v>
      </c>
      <c r="E13" s="5">
        <v>81</v>
      </c>
      <c r="F13" s="3" t="s">
        <v>189</v>
      </c>
      <c r="G13" s="3" t="s">
        <v>168</v>
      </c>
    </row>
    <row r="14" spans="1:7" ht="12" customHeight="1">
      <c r="A14" s="4">
        <v>12</v>
      </c>
      <c r="B14" s="3" t="s">
        <v>190</v>
      </c>
      <c r="C14" s="3" t="s">
        <v>191</v>
      </c>
      <c r="D14" s="5">
        <v>7.5</v>
      </c>
      <c r="E14" s="5">
        <v>10</v>
      </c>
      <c r="F14" s="3" t="s">
        <v>192</v>
      </c>
      <c r="G14" s="3" t="s">
        <v>187</v>
      </c>
    </row>
    <row r="15" spans="1:7" ht="12" customHeight="1">
      <c r="A15" s="4">
        <v>13</v>
      </c>
      <c r="B15" s="3" t="s">
        <v>193</v>
      </c>
      <c r="C15" s="3" t="s">
        <v>194</v>
      </c>
      <c r="D15" s="5">
        <v>10.5</v>
      </c>
      <c r="E15" s="5">
        <v>14</v>
      </c>
      <c r="F15" s="3" t="s">
        <v>195</v>
      </c>
      <c r="G15" s="3" t="s">
        <v>153</v>
      </c>
    </row>
    <row r="16" spans="1:7" ht="12" customHeight="1">
      <c r="A16" s="4">
        <v>14</v>
      </c>
      <c r="B16" s="3" t="s">
        <v>196</v>
      </c>
      <c r="C16" s="3" t="s">
        <v>197</v>
      </c>
      <c r="D16" s="5">
        <v>13.8</v>
      </c>
      <c r="E16" s="5">
        <v>18.399999999999999</v>
      </c>
      <c r="F16" s="3" t="s">
        <v>198</v>
      </c>
      <c r="G16" s="3" t="s">
        <v>199</v>
      </c>
    </row>
    <row r="17" spans="1:7" ht="12" customHeight="1">
      <c r="A17" s="4">
        <v>15</v>
      </c>
      <c r="B17" s="3" t="s">
        <v>200</v>
      </c>
      <c r="C17" s="3" t="s">
        <v>201</v>
      </c>
      <c r="D17" s="5">
        <v>7.2374999999999998</v>
      </c>
      <c r="E17" s="5">
        <v>9.65</v>
      </c>
      <c r="F17" s="3" t="s">
        <v>202</v>
      </c>
      <c r="G17" s="3" t="s">
        <v>203</v>
      </c>
    </row>
    <row r="18" spans="1:7" ht="12" customHeight="1">
      <c r="A18" s="4">
        <v>16</v>
      </c>
      <c r="B18" s="3" t="s">
        <v>204</v>
      </c>
      <c r="C18" s="3" t="s">
        <v>205</v>
      </c>
      <c r="D18" s="5">
        <v>34.5</v>
      </c>
      <c r="E18" s="5">
        <v>46</v>
      </c>
      <c r="F18" s="3" t="s">
        <v>206</v>
      </c>
      <c r="G18" s="3" t="s">
        <v>153</v>
      </c>
    </row>
    <row r="19" spans="1:7" ht="12" customHeight="1">
      <c r="A19" s="4">
        <v>17</v>
      </c>
      <c r="B19" s="3" t="s">
        <v>207</v>
      </c>
      <c r="C19" s="3" t="s">
        <v>208</v>
      </c>
      <c r="D19" s="5">
        <v>9.5625</v>
      </c>
      <c r="E19" s="5">
        <v>12.75</v>
      </c>
      <c r="F19" s="3" t="s">
        <v>209</v>
      </c>
      <c r="G19" s="3" t="s">
        <v>210</v>
      </c>
    </row>
    <row r="20" spans="1:7" ht="12" customHeight="1">
      <c r="A20" s="4">
        <v>18</v>
      </c>
      <c r="B20" s="3" t="s">
        <v>211</v>
      </c>
      <c r="C20" s="3" t="s">
        <v>212</v>
      </c>
      <c r="D20" s="5">
        <v>39.75</v>
      </c>
      <c r="E20" s="5">
        <v>53</v>
      </c>
      <c r="F20" s="3" t="s">
        <v>213</v>
      </c>
      <c r="G20" s="3" t="s">
        <v>172</v>
      </c>
    </row>
    <row r="21" spans="1:7" ht="12" customHeight="1">
      <c r="A21" s="4">
        <v>19</v>
      </c>
      <c r="B21" s="3" t="s">
        <v>214</v>
      </c>
      <c r="C21" s="3" t="s">
        <v>215</v>
      </c>
      <c r="D21" s="5">
        <v>5.25</v>
      </c>
      <c r="E21" s="5">
        <v>7</v>
      </c>
      <c r="F21" s="3" t="s">
        <v>216</v>
      </c>
      <c r="G21" s="3" t="s">
        <v>217</v>
      </c>
    </row>
    <row r="22" spans="1:7" ht="12" customHeight="1">
      <c r="A22" s="4">
        <v>20</v>
      </c>
      <c r="B22" s="3" t="s">
        <v>218</v>
      </c>
      <c r="C22" s="3" t="s">
        <v>219</v>
      </c>
      <c r="D22" s="5">
        <v>28.5</v>
      </c>
      <c r="E22" s="5">
        <v>38</v>
      </c>
      <c r="F22" s="3" t="s">
        <v>220</v>
      </c>
      <c r="G22" s="3" t="s">
        <v>221</v>
      </c>
    </row>
    <row r="23" spans="1:7" ht="12" customHeight="1">
      <c r="A23" s="4">
        <v>21</v>
      </c>
      <c r="B23" s="3" t="s">
        <v>222</v>
      </c>
      <c r="C23" s="3" t="s">
        <v>223</v>
      </c>
      <c r="D23" s="5">
        <v>14.625</v>
      </c>
      <c r="E23" s="5">
        <v>19.5</v>
      </c>
      <c r="F23" s="3" t="s">
        <v>220</v>
      </c>
      <c r="G23" s="3" t="s">
        <v>221</v>
      </c>
    </row>
    <row r="24" spans="1:7" ht="12" customHeight="1">
      <c r="A24" s="4">
        <v>22</v>
      </c>
      <c r="B24" s="3" t="s">
        <v>224</v>
      </c>
      <c r="C24" s="3" t="s">
        <v>225</v>
      </c>
      <c r="D24" s="5">
        <v>15.7875</v>
      </c>
      <c r="E24" s="5">
        <v>21.05</v>
      </c>
      <c r="F24" s="3" t="s">
        <v>226</v>
      </c>
      <c r="G24" s="3" t="s">
        <v>176</v>
      </c>
    </row>
    <row r="25" spans="1:7" ht="12" customHeight="1">
      <c r="A25" s="4">
        <v>23</v>
      </c>
      <c r="B25" s="3" t="s">
        <v>227</v>
      </c>
      <c r="C25" s="3" t="s">
        <v>228</v>
      </c>
      <c r="D25" s="5">
        <v>12.75</v>
      </c>
      <c r="E25" s="5">
        <v>17</v>
      </c>
      <c r="F25" s="3" t="s">
        <v>229</v>
      </c>
      <c r="G25" s="3" t="s">
        <v>176</v>
      </c>
    </row>
    <row r="26" spans="1:7" ht="12" customHeight="1">
      <c r="A26" s="4">
        <v>24</v>
      </c>
      <c r="B26" s="3" t="s">
        <v>230</v>
      </c>
      <c r="C26" s="3" t="s">
        <v>231</v>
      </c>
      <c r="D26" s="5">
        <v>26.1</v>
      </c>
      <c r="E26" s="5">
        <v>34.799999999999997</v>
      </c>
      <c r="F26" s="3" t="s">
        <v>232</v>
      </c>
      <c r="G26" s="3" t="s">
        <v>233</v>
      </c>
    </row>
    <row r="27" spans="1:7" ht="12" customHeight="1">
      <c r="A27" s="4">
        <v>25</v>
      </c>
      <c r="B27" s="3" t="s">
        <v>234</v>
      </c>
      <c r="C27" s="3" t="s">
        <v>235</v>
      </c>
      <c r="D27" s="5">
        <v>7.5</v>
      </c>
      <c r="E27" s="5">
        <v>10</v>
      </c>
      <c r="F27" s="3" t="s">
        <v>236</v>
      </c>
      <c r="G27" s="3" t="s">
        <v>172</v>
      </c>
    </row>
    <row r="28" spans="1:7" ht="12" customHeight="1">
      <c r="A28" s="4">
        <v>26</v>
      </c>
      <c r="B28" s="3" t="s">
        <v>237</v>
      </c>
      <c r="C28" s="3" t="s">
        <v>238</v>
      </c>
      <c r="D28" s="5">
        <v>9.75</v>
      </c>
      <c r="E28" s="5">
        <v>13</v>
      </c>
      <c r="F28" s="3" t="s">
        <v>239</v>
      </c>
      <c r="G28" s="3" t="s">
        <v>157</v>
      </c>
    </row>
    <row r="29" spans="1:7" ht="12" customHeight="1">
      <c r="A29" s="4">
        <v>27</v>
      </c>
      <c r="B29" s="3" t="s">
        <v>240</v>
      </c>
      <c r="C29" s="3" t="s">
        <v>241</v>
      </c>
      <c r="D29" s="5">
        <v>3</v>
      </c>
      <c r="E29" s="5">
        <v>3.5</v>
      </c>
      <c r="F29" s="3" t="s">
        <v>242</v>
      </c>
      <c r="G29" s="3" t="s">
        <v>172</v>
      </c>
    </row>
    <row r="30" spans="1:7" ht="12" customHeight="1">
      <c r="A30" s="4">
        <v>28</v>
      </c>
      <c r="B30" s="3" t="s">
        <v>243</v>
      </c>
      <c r="C30" s="3" t="s">
        <v>244</v>
      </c>
      <c r="D30" s="5">
        <v>2</v>
      </c>
      <c r="E30" s="5">
        <v>2.99</v>
      </c>
      <c r="F30" s="3" t="s">
        <v>245</v>
      </c>
      <c r="G30" s="3" t="s">
        <v>153</v>
      </c>
    </row>
    <row r="31" spans="1:7" ht="12" customHeight="1">
      <c r="A31" s="4">
        <v>29</v>
      </c>
      <c r="B31" s="3" t="s">
        <v>246</v>
      </c>
      <c r="C31" s="3" t="s">
        <v>247</v>
      </c>
      <c r="D31" s="5">
        <v>2</v>
      </c>
      <c r="E31" s="5">
        <v>4</v>
      </c>
      <c r="F31" s="3" t="s">
        <v>10</v>
      </c>
      <c r="G31" s="3" t="s">
        <v>248</v>
      </c>
    </row>
    <row r="32" spans="1:7" ht="12" customHeight="1">
      <c r="A32" s="4">
        <v>30</v>
      </c>
      <c r="B32" s="3" t="s">
        <v>249</v>
      </c>
      <c r="C32" s="3" t="s">
        <v>250</v>
      </c>
      <c r="D32" s="5">
        <v>0.5</v>
      </c>
      <c r="E32" s="5">
        <v>1.8</v>
      </c>
      <c r="F32" s="3" t="s">
        <v>10</v>
      </c>
      <c r="G32" s="3" t="s">
        <v>251</v>
      </c>
    </row>
    <row r="33" spans="1:7" ht="12" customHeight="1">
      <c r="A33" s="4">
        <v>31</v>
      </c>
      <c r="B33" s="3" t="s">
        <v>252</v>
      </c>
      <c r="C33" s="3" t="s">
        <v>253</v>
      </c>
      <c r="D33" s="5">
        <v>9</v>
      </c>
      <c r="E33" s="5">
        <v>12.49</v>
      </c>
      <c r="F33" s="3" t="s">
        <v>254</v>
      </c>
      <c r="G33" s="3" t="s">
        <v>187</v>
      </c>
    </row>
    <row r="34" spans="1:7" ht="12" customHeight="1">
      <c r="A34" s="4">
        <v>32</v>
      </c>
      <c r="B34" s="3" t="s">
        <v>255</v>
      </c>
      <c r="C34" s="3" t="s">
        <v>256</v>
      </c>
      <c r="D34" s="5">
        <v>10.5</v>
      </c>
      <c r="E34" s="5">
        <v>15.99</v>
      </c>
      <c r="F34" s="3" t="s">
        <v>257</v>
      </c>
      <c r="G34" s="3" t="s">
        <v>187</v>
      </c>
    </row>
    <row r="35" spans="1:7" ht="12" customHeight="1">
      <c r="A35" s="4">
        <v>33</v>
      </c>
      <c r="B35" s="3" t="s">
        <v>258</v>
      </c>
      <c r="C35" s="3" t="s">
        <v>259</v>
      </c>
      <c r="D35" s="5">
        <v>2</v>
      </c>
      <c r="E35" s="5">
        <v>4</v>
      </c>
      <c r="F35" s="3" t="s">
        <v>260</v>
      </c>
      <c r="G35" s="3" t="s">
        <v>153</v>
      </c>
    </row>
    <row r="36" spans="1:7" ht="12" customHeight="1">
      <c r="A36" s="4">
        <v>34</v>
      </c>
      <c r="B36" s="3" t="s">
        <v>261</v>
      </c>
      <c r="C36" s="3" t="s">
        <v>262</v>
      </c>
      <c r="D36" s="5">
        <v>1</v>
      </c>
      <c r="E36" s="5">
        <v>1.3</v>
      </c>
      <c r="F36" s="3" t="s">
        <v>182</v>
      </c>
      <c r="G36" s="3" t="s">
        <v>183</v>
      </c>
    </row>
    <row r="37" spans="1:7" ht="12" customHeight="1">
      <c r="A37" s="4">
        <v>35</v>
      </c>
      <c r="B37" s="3" t="s">
        <v>263</v>
      </c>
      <c r="C37" s="3" t="s">
        <v>264</v>
      </c>
      <c r="D37" s="5">
        <v>1</v>
      </c>
      <c r="E37" s="5">
        <v>1.5</v>
      </c>
      <c r="F37" s="3" t="s">
        <v>182</v>
      </c>
      <c r="G37" s="3" t="s">
        <v>183</v>
      </c>
    </row>
    <row r="38" spans="1:7" ht="12" customHeight="1">
      <c r="A38" s="4">
        <v>36</v>
      </c>
      <c r="B38" s="3" t="s">
        <v>265</v>
      </c>
      <c r="C38" s="3" t="s">
        <v>266</v>
      </c>
      <c r="D38" s="5">
        <v>1</v>
      </c>
      <c r="E38" s="5">
        <v>1.8</v>
      </c>
      <c r="F38" s="3" t="s">
        <v>182</v>
      </c>
      <c r="G38" s="3" t="s">
        <v>183</v>
      </c>
    </row>
    <row r="39" spans="1:7" ht="12" customHeight="1">
      <c r="A39" s="4">
        <v>37</v>
      </c>
      <c r="B39" s="3" t="s">
        <v>267</v>
      </c>
      <c r="C39" s="3" t="s">
        <v>268</v>
      </c>
      <c r="D39" s="5">
        <v>1</v>
      </c>
      <c r="E39" s="5">
        <v>2</v>
      </c>
      <c r="F39" s="3" t="s">
        <v>182</v>
      </c>
      <c r="G39" s="3" t="s">
        <v>183</v>
      </c>
    </row>
    <row r="40" spans="1:7" ht="12" customHeight="1">
      <c r="A40" s="4">
        <v>38</v>
      </c>
      <c r="B40" s="3" t="s">
        <v>269</v>
      </c>
      <c r="C40" s="3" t="s">
        <v>270</v>
      </c>
      <c r="D40" s="5">
        <v>1</v>
      </c>
      <c r="E40" s="5">
        <v>1.2</v>
      </c>
      <c r="F40" s="3" t="s">
        <v>271</v>
      </c>
      <c r="G40" s="3" t="s">
        <v>183</v>
      </c>
    </row>
    <row r="41" spans="1:7" ht="12" customHeight="1">
      <c r="A41" s="4">
        <v>39</v>
      </c>
      <c r="B41" s="3" t="s">
        <v>272</v>
      </c>
      <c r="C41" s="3" t="s">
        <v>273</v>
      </c>
      <c r="D41" s="5">
        <v>1</v>
      </c>
      <c r="E41" s="5">
        <v>1.2</v>
      </c>
      <c r="F41" s="3" t="s">
        <v>271</v>
      </c>
      <c r="G41" s="3" t="s">
        <v>183</v>
      </c>
    </row>
    <row r="42" spans="1:7" ht="12" customHeight="1">
      <c r="A42" s="4">
        <v>40</v>
      </c>
      <c r="B42" s="3" t="s">
        <v>274</v>
      </c>
      <c r="C42" s="3" t="s">
        <v>275</v>
      </c>
      <c r="D42" s="5">
        <v>1</v>
      </c>
      <c r="E42" s="5">
        <v>1.5</v>
      </c>
      <c r="F42" s="3" t="s">
        <v>271</v>
      </c>
      <c r="G42" s="3" t="s">
        <v>183</v>
      </c>
    </row>
    <row r="43" spans="1:7" ht="12" customHeight="1">
      <c r="A43" s="4">
        <v>41</v>
      </c>
      <c r="B43" s="3" t="s">
        <v>276</v>
      </c>
      <c r="C43" s="3" t="s">
        <v>277</v>
      </c>
      <c r="D43" s="5">
        <v>0.5</v>
      </c>
      <c r="E43" s="5">
        <v>2</v>
      </c>
      <c r="F43" s="3" t="s">
        <v>278</v>
      </c>
      <c r="G43" s="3" t="s">
        <v>199</v>
      </c>
    </row>
    <row r="44" spans="1:7" ht="12" customHeight="1">
      <c r="A44" s="4">
        <v>42</v>
      </c>
      <c r="B44" s="3" t="s">
        <v>279</v>
      </c>
      <c r="C44" s="3" t="s">
        <v>280</v>
      </c>
      <c r="D44" s="5">
        <v>2</v>
      </c>
      <c r="E44" s="5">
        <v>4</v>
      </c>
      <c r="F44" s="3" t="s">
        <v>278</v>
      </c>
      <c r="G44" s="3" t="s">
        <v>199</v>
      </c>
    </row>
    <row r="45" spans="1:7" ht="12" customHeight="1">
      <c r="A45" s="4">
        <v>43</v>
      </c>
      <c r="B45" s="3" t="s">
        <v>246</v>
      </c>
      <c r="C45" s="3" t="s">
        <v>281</v>
      </c>
      <c r="D45" s="5">
        <v>3</v>
      </c>
      <c r="E45" s="5">
        <v>5</v>
      </c>
      <c r="F45" s="3" t="s">
        <v>10</v>
      </c>
      <c r="G45" s="3" t="s">
        <v>248</v>
      </c>
    </row>
    <row r="46" spans="1:7" ht="12" customHeight="1">
      <c r="A46" s="4">
        <v>44</v>
      </c>
      <c r="B46" s="3" t="s">
        <v>282</v>
      </c>
      <c r="C46" s="3" t="s">
        <v>283</v>
      </c>
      <c r="D46" s="5">
        <v>1</v>
      </c>
      <c r="E46" s="5">
        <v>1.89</v>
      </c>
      <c r="F46" s="3" t="s">
        <v>10</v>
      </c>
      <c r="G46" s="3" t="s">
        <v>203</v>
      </c>
    </row>
    <row r="47" spans="1:7" ht="12" customHeight="1">
      <c r="A47" s="4">
        <v>45</v>
      </c>
      <c r="B47" s="3" t="s">
        <v>284</v>
      </c>
      <c r="C47" s="3" t="s">
        <v>285</v>
      </c>
      <c r="D47" s="5">
        <v>1</v>
      </c>
      <c r="E47" s="5">
        <v>1.95</v>
      </c>
      <c r="F47" s="3" t="s">
        <v>10</v>
      </c>
      <c r="G47" s="3" t="s">
        <v>203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faktura</vt:lpstr>
      <vt:lpstr>zákazníci</vt:lpstr>
      <vt:lpstr>zboží</vt:lpstr>
    </vt:vector>
  </TitlesOfParts>
  <Company>Název společnosti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Vaše jméno</dc:creator>
  <cp:lastModifiedBy>Vaše jméno</cp:lastModifiedBy>
  <dcterms:created xsi:type="dcterms:W3CDTF">2012-10-30T14:57:55Z</dcterms:created>
  <dcterms:modified xsi:type="dcterms:W3CDTF">2012-10-30T16:06:33Z</dcterms:modified>
</cp:coreProperties>
</file>